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amcavic.sharepoint.com/sites/PS/WR/Technical tools/"/>
    </mc:Choice>
  </mc:AlternateContent>
  <xr:revisionPtr revIDLastSave="0" documentId="8_{565232BC-A5F5-4611-9225-A7E88E1E1C7A}" xr6:coauthVersionLast="47" xr6:coauthVersionMax="47" xr10:uidLastSave="{00000000-0000-0000-0000-000000000000}"/>
  <bookViews>
    <workbookView xWindow="-110" yWindow="-110" windowWidth="19420" windowHeight="10420" tabRatio="500" xr2:uid="{00000000-000D-0000-FFFF-FFFF00000000}"/>
  </bookViews>
  <sheets>
    <sheet name="Instructions &amp; Disclaimer" sheetId="2" r:id="rId1"/>
    <sheet name="Cover &amp; Project Details" sheetId="1" r:id="rId2"/>
    <sheet name="Construction Risks" sheetId="3" r:id="rId3"/>
    <sheet name="Commissioning Risks" sheetId="4" r:id="rId4"/>
    <sheet name="Operational Risks" sheetId="5" r:id="rId5"/>
    <sheet name="References" sheetId="6" r:id="rId6"/>
    <sheet name="Risk Rating Criteria" sheetId="7" r:id="rId7"/>
    <sheet name="Summary Dashboard" sheetId="8" r:id="rId8"/>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8" i="8" l="1"/>
  <c r="H8" i="8"/>
  <c r="I7" i="8"/>
  <c r="H7" i="8"/>
  <c r="I6" i="8"/>
  <c r="I9" i="8" s="1"/>
  <c r="H6" i="8"/>
  <c r="H9" i="8" s="1"/>
  <c r="P30" i="5"/>
  <c r="G30" i="5"/>
  <c r="P29" i="5"/>
  <c r="G29" i="5"/>
  <c r="P28" i="5"/>
  <c r="G28" i="5"/>
  <c r="P27" i="5"/>
  <c r="G27" i="5"/>
  <c r="P26" i="5"/>
  <c r="G26" i="5"/>
  <c r="P25" i="5"/>
  <c r="G25" i="5"/>
  <c r="P24" i="5"/>
  <c r="G24" i="5"/>
  <c r="P23" i="5"/>
  <c r="G23" i="5"/>
  <c r="P22" i="5"/>
  <c r="G22" i="5"/>
  <c r="P21" i="5"/>
  <c r="G21" i="5"/>
  <c r="P20" i="5"/>
  <c r="G20" i="5"/>
  <c r="P19" i="5"/>
  <c r="G19" i="5"/>
  <c r="P18" i="5"/>
  <c r="G18" i="5"/>
  <c r="P17" i="5"/>
  <c r="G17" i="5"/>
  <c r="P16" i="5"/>
  <c r="G16" i="5"/>
  <c r="P15" i="5"/>
  <c r="G15" i="5"/>
  <c r="P14" i="5"/>
  <c r="G14" i="5"/>
  <c r="P13" i="5"/>
  <c r="G13" i="5"/>
  <c r="P12" i="5"/>
  <c r="G12" i="5"/>
  <c r="P11" i="5"/>
  <c r="G11" i="5"/>
  <c r="P10" i="5"/>
  <c r="G10" i="5"/>
  <c r="P9" i="5"/>
  <c r="G9" i="5"/>
  <c r="P8" i="5"/>
  <c r="G8" i="5"/>
  <c r="P7" i="5"/>
  <c r="G7" i="5"/>
  <c r="P6" i="5"/>
  <c r="G6" i="5"/>
  <c r="G8" i="8" s="1"/>
  <c r="P28" i="4"/>
  <c r="G28" i="4"/>
  <c r="P27" i="4"/>
  <c r="G27" i="4"/>
  <c r="P26" i="4"/>
  <c r="G26" i="4"/>
  <c r="P25" i="4"/>
  <c r="G25" i="4"/>
  <c r="P24" i="4"/>
  <c r="G24" i="4"/>
  <c r="P23" i="4"/>
  <c r="G23" i="4"/>
  <c r="P22" i="4"/>
  <c r="G22" i="4"/>
  <c r="P21" i="4"/>
  <c r="G21" i="4"/>
  <c r="P20" i="4"/>
  <c r="G20" i="4"/>
  <c r="P19" i="4"/>
  <c r="G19" i="4"/>
  <c r="P18" i="4"/>
  <c r="G18" i="4"/>
  <c r="P17" i="4"/>
  <c r="G17" i="4"/>
  <c r="P16" i="4"/>
  <c r="G16" i="4"/>
  <c r="P15" i="4"/>
  <c r="G15" i="4"/>
  <c r="P14" i="4"/>
  <c r="G14" i="4"/>
  <c r="P13" i="4"/>
  <c r="G13" i="4"/>
  <c r="P12" i="4"/>
  <c r="G12" i="4"/>
  <c r="P11" i="4"/>
  <c r="G11" i="4"/>
  <c r="P10" i="4"/>
  <c r="G10" i="4"/>
  <c r="P9" i="4"/>
  <c r="G9" i="4"/>
  <c r="P8" i="4"/>
  <c r="G8" i="4"/>
  <c r="P7" i="4"/>
  <c r="G7" i="4"/>
  <c r="P6" i="4"/>
  <c r="G6" i="4"/>
  <c r="P35" i="3"/>
  <c r="G35" i="3"/>
  <c r="P34" i="3"/>
  <c r="G34" i="3"/>
  <c r="P33" i="3"/>
  <c r="G33" i="3"/>
  <c r="P32" i="3"/>
  <c r="G32" i="3"/>
  <c r="P31" i="3"/>
  <c r="G31" i="3"/>
  <c r="P30" i="3"/>
  <c r="G30" i="3"/>
  <c r="P29" i="3"/>
  <c r="G29" i="3"/>
  <c r="P28" i="3"/>
  <c r="G28" i="3"/>
  <c r="P27" i="3"/>
  <c r="G27" i="3"/>
  <c r="P26" i="3"/>
  <c r="G26" i="3"/>
  <c r="P25" i="3"/>
  <c r="G25" i="3"/>
  <c r="P24" i="3"/>
  <c r="G24" i="3"/>
  <c r="P23" i="3"/>
  <c r="G23" i="3"/>
  <c r="P22" i="3"/>
  <c r="G22" i="3"/>
  <c r="P21" i="3"/>
  <c r="G21" i="3"/>
  <c r="P20" i="3"/>
  <c r="G20" i="3"/>
  <c r="P19" i="3"/>
  <c r="G19" i="3"/>
  <c r="P18" i="3"/>
  <c r="G18" i="3"/>
  <c r="P17" i="3"/>
  <c r="G17" i="3"/>
  <c r="P16" i="3"/>
  <c r="G16" i="3"/>
  <c r="P15" i="3"/>
  <c r="G15" i="3"/>
  <c r="P14" i="3"/>
  <c r="G14" i="3"/>
  <c r="P13" i="3"/>
  <c r="G13" i="3"/>
  <c r="P12" i="3"/>
  <c r="G12" i="3"/>
  <c r="P11" i="3"/>
  <c r="G11" i="3"/>
  <c r="P10" i="3"/>
  <c r="G10" i="3"/>
  <c r="P9" i="3"/>
  <c r="G9" i="3"/>
  <c r="P8" i="3"/>
  <c r="G8" i="3"/>
  <c r="P7" i="3"/>
  <c r="G7" i="3"/>
  <c r="P6" i="3"/>
  <c r="G6" i="3"/>
  <c r="G7" i="8" l="1"/>
  <c r="F6" i="8"/>
  <c r="G6" i="8"/>
  <c r="G9" i="8" s="1"/>
  <c r="C8" i="8"/>
  <c r="C7" i="8"/>
  <c r="D8" i="8"/>
  <c r="C6" i="8"/>
  <c r="D7" i="8"/>
  <c r="E8" i="8"/>
  <c r="D6" i="8"/>
  <c r="E7" i="8"/>
  <c r="F8" i="8"/>
  <c r="E6" i="8"/>
  <c r="F7" i="8"/>
  <c r="F9" i="8" l="1"/>
  <c r="C9" i="8"/>
  <c r="E9" i="8"/>
  <c r="D9" i="8"/>
</calcChain>
</file>

<file path=xl/sharedStrings.xml><?xml version="1.0" encoding="utf-8"?>
<sst xmlns="http://schemas.openxmlformats.org/spreadsheetml/2006/main" count="753" uniqueCount="504">
  <si>
    <t>INSTRUCTIONS FOR USE — AMCA HVAC Project Risk Matrix</t>
  </si>
  <si>
    <t>PURPOSE</t>
  </si>
  <si>
    <t>What is this?</t>
  </si>
  <si>
    <t>This workbook is a structured risk register for use by HVAC and mechanical services contractors on construction, commissioning and operational projects. It is intended to support WHS obligations, contract requirements and quality management processes.</t>
  </si>
  <si>
    <t>HOW TO COMPLETE THIS REGISTER</t>
  </si>
  <si>
    <t>Step 1 — Cover Sheet</t>
  </si>
  <si>
    <t>Complete all project details, document control and revision fields on the 'Cover &amp; Project Details' tab before distributing the register.</t>
  </si>
  <si>
    <t>Step 2 — Identify Hazards</t>
  </si>
  <si>
    <t>Review each worksheet (Construction Risks, Commissioning Risks, Operational Risks). Add rows for all hazards relevant to your project. Pre-populated example rows are provided as prompts only — delete or modify as required.</t>
  </si>
  <si>
    <t>Step 3 — Rate Initial Risk</t>
  </si>
  <si>
    <t>Assign a Likelihood (1–5) and Consequence (1–5) rating for each hazard BEFORE mitigation. Refer to the 'Risk Rating Criteria' tab for definitions. The Risk Rating (Low/Medium/High/Extreme) will calculate automatically.</t>
  </si>
  <si>
    <t>Step 4 — Identify Controls</t>
  </si>
  <si>
    <t>Describe the mitigation strategy or control measure. Apply the hierarchy of controls: Elimination → Substitution → Engineering → Administrative → PPE. Record the Owner (name/company), due phase, and target date.</t>
  </si>
  <si>
    <t>Step 5 — Rate Residual Risk</t>
  </si>
  <si>
    <t>After mitigation, assign updated Likelihood and Consequence ratings. Record justification for the residual rating change in the 'Justification' column. The residual Risk Rating will calculate automatically.</t>
  </si>
  <si>
    <t>Step 6 — Update Status</t>
  </si>
  <si>
    <t>Select the Action Status from the drop-down list. Mark the risk as Open or Closed. Any residual risk rated HIGH or EXTREME must be escalated and signed off by the Project Manager or Principal Contractor.</t>
  </si>
  <si>
    <t>Step 7 — Review</t>
  </si>
  <si>
    <t>Review and update the register at project milestones (design completion, construction start, commissioning, handover) and record the revision on the Cover Sheet.</t>
  </si>
  <si>
    <t>KEY RULES</t>
  </si>
  <si>
    <t>Escalation rule</t>
  </si>
  <si>
    <t>Any risk rated HIGH or EXTREME after mitigation MUST be escalated. Record the approver name and date in the Comments column.</t>
  </si>
  <si>
    <t>Life safety items</t>
  </si>
  <si>
    <t>Risks involving fire/smoke systems, confined spaces, working at height, and refrigerant leaks must remain Open until verified closed by a competent person.</t>
  </si>
  <si>
    <t>Standards</t>
  </si>
  <si>
    <t>Always reference the current edition of applicable Australian Standards. Refer to the 'References' tab for the standards list included in this register.</t>
  </si>
  <si>
    <t>This is not a SWMS</t>
  </si>
  <si>
    <t>This risk register does not replace a Safe Work Method Statement (SWMS) for high-risk construction work as defined under WHS Regulations. Both documents may be required.</t>
  </si>
  <si>
    <t>DISCLAIMER</t>
  </si>
  <si>
    <t xml:space="preserve">AMCA has prepared this document (including example hazards and mitigation strategies) in good faith for the benefit of its member companies. The content is intended to provide general guidance only in relation to identifying and managing risks associated with HVAC and mechanical services systems. It does not represent a comprehensive project risk assessment and may not reflect the specific circumstances of individual projects.
Users must undertake their own project-specific risk assessments and seek appropriate professional engineering, safety or legal advice where required before relying on this content. AMCA excludes, to the maximum extent permitted by law, any liability arising from reliance on the content.
</t>
  </si>
  <si>
    <t>AMCA HVAC &amp; MECHANICAL SERVICES — PROJECT RISK MATRIX</t>
  </si>
  <si>
    <t>Prepared by AMCA Australia | Template Version 2.0 | May 2026</t>
  </si>
  <si>
    <t>PROJECT DETAILS</t>
  </si>
  <si>
    <t>Project Name:</t>
  </si>
  <si>
    <t>Project Number:</t>
  </si>
  <si>
    <t>Client / Principal:</t>
  </si>
  <si>
    <t>Site Address:</t>
  </si>
  <si>
    <t>HVAC Contractor:</t>
  </si>
  <si>
    <t>Project Manager:</t>
  </si>
  <si>
    <t>Lead Mechanical Engineer:</t>
  </si>
  <si>
    <t>DOCUMENT CONTROL</t>
  </si>
  <si>
    <t>Revision</t>
  </si>
  <si>
    <t>Date</t>
  </si>
  <si>
    <t>Prepared By</t>
  </si>
  <si>
    <t>Reviewed By</t>
  </si>
  <si>
    <t>RISK REGISTER SCOPE</t>
  </si>
  <si>
    <t>Sheets Included:</t>
  </si>
  <si>
    <t>Construction Risks | Commissioning Risks | Operational Risks</t>
  </si>
  <si>
    <t>Disciplines Covered:</t>
  </si>
  <si>
    <t>Mechanical Services | Refrigeration | Kitchen Exhaust | Fire &amp; Smoke Control | Controls/BMS</t>
  </si>
  <si>
    <t>Standards Referenced:</t>
  </si>
  <si>
    <t>See 'References' tab for full list</t>
  </si>
  <si>
    <t>Next Review Date:</t>
  </si>
  <si>
    <t>AMCA HVAC Project Risk Matrix — CONSTRUCTION RISKS</t>
  </si>
  <si>
    <t>HAZARD IDENTIFICATION &amp; INITIAL RISK</t>
  </si>
  <si>
    <t>MITIGATION STRATEGY &amp; CONTROLS</t>
  </si>
  <si>
    <t>RESIDUAL RISK</t>
  </si>
  <si>
    <t>Discipline /
Category</t>
  </si>
  <si>
    <t>Risk
Ref</t>
  </si>
  <si>
    <t>Hazard
Description</t>
  </si>
  <si>
    <t>Consequences
&amp; Impacts</t>
  </si>
  <si>
    <t>Initial
Likelihood
(1–5)</t>
  </si>
  <si>
    <t>Initial
Consequence
(1–5)</t>
  </si>
  <si>
    <t>Initial
Risk Rating</t>
  </si>
  <si>
    <t>Mitigation Strategy
&amp; Control Measures</t>
  </si>
  <si>
    <t>Control
Type</t>
  </si>
  <si>
    <t>Owner
(Name / Company)</t>
  </si>
  <si>
    <t>Due
Phase</t>
  </si>
  <si>
    <t>Target
Date</t>
  </si>
  <si>
    <t>Action
Status</t>
  </si>
  <si>
    <t>Residual
Likelihood
(1–5)</t>
  </si>
  <si>
    <t>Residual
Consequence
(1–5)</t>
  </si>
  <si>
    <t>Residual
Risk Rating</t>
  </si>
  <si>
    <t>Justification for
Residual Rating</t>
  </si>
  <si>
    <t>Risk
Open/Closed</t>
  </si>
  <si>
    <t>Escalation /
Sign-off</t>
  </si>
  <si>
    <t>Comments</t>
  </si>
  <si>
    <t>(Hierarchy of Controls)</t>
  </si>
  <si>
    <t>(Elim/Sub/Eng/Admin/PPE)</t>
  </si>
  <si>
    <t>⚠  Pre-populated rows below are EXAMPLES ONLY provided as prompts. Review, modify or delete each row to reflect your project's specific hazards. Add additional rows as required. Risk ratings calculate automatically.</t>
  </si>
  <si>
    <t>Mechanical Services</t>
  </si>
  <si>
    <t>C-M01</t>
  </si>
  <si>
    <t>Manual handling of large AHU components and ductwork sections</t>
  </si>
  <si>
    <t>Musculoskeletal injury to workers during installation</t>
  </si>
  <si>
    <t>Use crane lifts, mechanical lifting aids (pallet jacks, trolleys) and staged installation procedures. Provide manual handling training. Restrict individual lifts to &lt;16 kg where practicable.</t>
  </si>
  <si>
    <t>Engineering</t>
  </si>
  <si>
    <t>HVAC Contractor</t>
  </si>
  <si>
    <t>Prior to equipment delivery</t>
  </si>
  <si>
    <t>In Progress</t>
  </si>
  <si>
    <t>Engineering controls (crane, lifting aids) eliminate manual handling of heavy loads. Residual risk relates to smaller components.</t>
  </si>
  <si>
    <t>Closed</t>
  </si>
  <si>
    <t>Manual handling risk log maintained on site</t>
  </si>
  <si>
    <t>C-M02</t>
  </si>
  <si>
    <t>Inadequate plant room access and maintenance clearances</t>
  </si>
  <si>
    <t>Maintenance staff unable to safely access or service equipment post-installation</t>
  </si>
  <si>
    <t>Confirm minimum maintenance clearances per manufacturer guidelines and NCC Section J/F requirements during design. Conduct BIM coordination review. Record clearances on as-built drawings.</t>
  </si>
  <si>
    <t>Mechanical Designer</t>
  </si>
  <si>
    <t>Design Completion</t>
  </si>
  <si>
    <t>Verified and Closed</t>
  </si>
  <si>
    <t>Engineering control implemented at design stage. Clearances verified in BIM model and confirmed on site during installation.</t>
  </si>
  <si>
    <t>Plant room layout reviewed during design coordination</t>
  </si>
  <si>
    <t>C-M03</t>
  </si>
  <si>
    <t>Working at height — installation of roof mounted plant and ductwork</t>
  </si>
  <si>
    <t>Fall from roof or elevated plant platform causing serious injury or fatality</t>
  </si>
  <si>
    <t>Prepare SWMS for all work at height. Install temporary edge protection, scaffold or EWP access. Provide fall arrest systems and anchor points. Conduct pre-start safety briefing.</t>
  </si>
  <si>
    <t>Administrative</t>
  </si>
  <si>
    <t>Prior to roof plant installation</t>
  </si>
  <si>
    <t>Administrative and PPE controls significantly reduce likelihood. Consequence remains catastrophic — residual HIGH reflects inherent risk of working at height even with controls.</t>
  </si>
  <si>
    <t>Open</t>
  </si>
  <si>
    <t>Escalation to Project Manager required — residual HIGH</t>
  </si>
  <si>
    <t>Height risk managed through site safety plan and daily pre-starts</t>
  </si>
  <si>
    <t>Refrigeration</t>
  </si>
  <si>
    <t>C-R01</t>
  </si>
  <si>
    <t>Refrigerant leak from split system or VRF pipework during installation and pressure testing</t>
  </si>
  <si>
    <t>Toxic refrigerant exposure, asphyxiation in confined space, or environmental release</t>
  </si>
  <si>
    <t>Install and pressure test refrigerant systems per AS/NZS 5149.1–5149.4. Ensure only licensed refrigerant handling technicians perform connections and charging. Test in ventilated area. Use leak detection equipment.</t>
  </si>
  <si>
    <t>During installation and commissioning</t>
  </si>
  <si>
    <t>Engineering controls (correct installation, pressure testing, licensed technicians) substantially reduce likelihood of leak. Consequence remains major.</t>
  </si>
  <si>
    <t>Refrigerant system leak test records to be retained</t>
  </si>
  <si>
    <t>C-R02</t>
  </si>
  <si>
    <t>Handling and storage of refrigerant cylinders on site</t>
  </si>
  <si>
    <t>Cylinder rupture, fire, or release of refrigerant causing injury or environmental harm</t>
  </si>
  <si>
    <t>Store cylinders upright, secured and in ventilated area away from ignition sources. Train all handlers. Follow AS/NZS 5149.1 storage requirements. Remove cylinders from site when not in use.</t>
  </si>
  <si>
    <t>Prior to refrigerant delivery</t>
  </si>
  <si>
    <t>Not Started</t>
  </si>
  <si>
    <t>Correct storage and handling procedures reduce both likelihood and consequence significantly.</t>
  </si>
  <si>
    <t>Cylinder storage area to be designated on site logistics plan</t>
  </si>
  <si>
    <t>Mechanical Fire Safety</t>
  </si>
  <si>
    <t>C-F01</t>
  </si>
  <si>
    <t>Incorrect installation of fire dampers or smoke dampers in ductwork penetrations</t>
  </si>
  <si>
    <t>Failure of smoke control system to activate correctly during a fire event — life safety risk</t>
  </si>
  <si>
    <t>Installation by competent and licensed technicians only. Follow manufacturer installation instructions and AS 1668.1 for smoke control systems. Verify installation against fire engineer's specification. Conduct pre-commissioning inspection per AS 1851 Section 13.</t>
  </si>
  <si>
    <t>System commissioning</t>
  </si>
  <si>
    <t>Complete — Awaiting Verification</t>
  </si>
  <si>
    <t>Life safety system — consequence remains catastrophic regardless of controls. Likelihood reduced through competent installation and independent inspection.</t>
  </si>
  <si>
    <t>Project Manager acceptance required — residual HIGH</t>
  </si>
  <si>
    <t>Damper installation records and commissioning checklist to be provided to Building Surveyor</t>
  </si>
  <si>
    <t>C-M04</t>
  </si>
  <si>
    <t>Inadequate structural support for ductwork and plant</t>
  </si>
  <si>
    <t>Duct collapse during construction or operation causing injury or system damage</t>
  </si>
  <si>
    <t>Install duct supports in accordance with design loads, seismic requirements (AS 1170.4 where applicable) and SMACNA guidelines. Site inspection of support spacing and fixings.</t>
  </si>
  <si>
    <t>During duct installation</t>
  </si>
  <si>
    <t>Engineering controls (compliant support installation and inspection) substantially reduce both likelihood and consequence.</t>
  </si>
  <si>
    <t>Duct support inspection records retained</t>
  </si>
  <si>
    <t>C-M05</t>
  </si>
  <si>
    <t>Poor services coordination — clash between HVAC, hydraulic and electrical services in ceiling space</t>
  </si>
  <si>
    <t>Rework required, project delays, unsafe and congested installation conditions</t>
  </si>
  <si>
    <t>Conduct BIM coordination and clash detection workshops prior to installation. Issue coordinated services drawings. Hold regular coordination meetings with all trade contractors.</t>
  </si>
  <si>
    <t>Design coordination phase</t>
  </si>
  <si>
    <t>BIM coordination substantially reduces clashes. Residual risk reflects minor field adjustments that may still be required.</t>
  </si>
  <si>
    <t>BIM coordination complete — field RFIs to be managed through site supervisor</t>
  </si>
  <si>
    <t>Kitchen Exhaust</t>
  </si>
  <si>
    <t>C-K01</t>
  </si>
  <si>
    <t>Incorrect design or installation of kitchen exhaust ductwork</t>
  </si>
  <si>
    <t>Inadequate capture velocity leading to grease accumulation, fire risk, and non-compliance with AS 1668.2</t>
  </si>
  <si>
    <t>Design kitchen exhaust systems in accordance with AS 1668.2. Specify grease-rated ductwork, fire-rated penetrations and access panels at required intervals. Verify installation against specification.</t>
  </si>
  <si>
    <t>Design completion and installation</t>
  </si>
  <si>
    <t>Compliant design reduces likelihood. Consequence remains major as fire risk is inherent until ongoing maintenance regime is in place.</t>
  </si>
  <si>
    <t>Kitchen exhaust commissioning to include flow verification test</t>
  </si>
  <si>
    <t>C-M06</t>
  </si>
  <si>
    <t>Inadequate ventilation in plant rooms during construction</t>
  </si>
  <si>
    <t>Overheating of temporary equipment, unsafe working environment for installers</t>
  </si>
  <si>
    <t>Provide temporary ventilation to plant rooms during construction. Confirm permanent plant room ventilation is commissioned prior to energising equipment.</t>
  </si>
  <si>
    <t>Prior to equipment energisation</t>
  </si>
  <si>
    <t>Temporary ventilation provision eliminates most risk. Residual relates to short-term access before temporary ventilation is established.</t>
  </si>
  <si>
    <t>Controls / BMS</t>
  </si>
  <si>
    <t>C-B01</t>
  </si>
  <si>
    <t>Incorrect BMS point mapping or control sequence during installation</t>
  </si>
  <si>
    <t>Systems fail to operate correctly at commissioning, causing delays and potential safety issues (e.g., smoke mode fail)</t>
  </si>
  <si>
    <t>Issue BMS specification and point schedule at design stage. Conduct BMS Factory Acceptance Test (FAT) prior to installation. Witness commissioning with designer and fire engineer for life safety sequences.</t>
  </si>
  <si>
    <t>Design and commissioning</t>
  </si>
  <si>
    <t>FAT and witnessed commissioning substantially reduce risk of incorrect operation. Residual relates to site-specific integration issues.</t>
  </si>
  <si>
    <t>BMS commissioning plan to be agreed with ESD engineer</t>
  </si>
  <si>
    <t>C-M07</t>
  </si>
  <si>
    <t>High noise levels from mechanical plant during construction</t>
  </si>
  <si>
    <t>Noise-induced hearing loss in workers, non-compliance with WHS noise regulations</t>
  </si>
  <si>
    <t>Conduct noise risk assessment. Provide hearing protection where LAeq &gt;85 dB. Limit exposure duration. Use quieter equipment alternatives where available.</t>
  </si>
  <si>
    <t>During plant installation</t>
  </si>
  <si>
    <t>PPE and administrative controls reduce hearing loss risk. Residual relates to short-duration high-noise tasks.</t>
  </si>
  <si>
    <t>Hearing protection signage to be posted in plant areas</t>
  </si>
  <si>
    <t>C-F02</t>
  </si>
  <si>
    <t>Hot works adjacent to insulation, vapour barrier or combustible materials during pipework and ductwork installation</t>
  </si>
  <si>
    <t>Fire during construction causing injury, property damage and project delay</t>
  </si>
  <si>
    <t>Implement hot works permit system. Clear combustible materials 3m radius. Assign fire watch for 30 minutes post-works. Provide fire extinguisher at location. Notify site safety officer.</t>
  </si>
  <si>
    <t>Prior to any hot works activity</t>
  </si>
  <si>
    <t>Hot works permit system and fire watch substantially reduce ignition risk. Consequence unchanged as any fire event has major impact.</t>
  </si>
  <si>
    <t>Hot works permit to be obtained from Principal Contractor</t>
  </si>
  <si>
    <t>C-M08</t>
  </si>
  <si>
    <t>Confined space entry — access to AHU plenums, ceiling voids and existing ductwork</t>
  </si>
  <si>
    <t>Asphyxiation, engulfment, or entrapment of worker in confined space</t>
  </si>
  <si>
    <t>Identify all confined spaces on site. Issue confined space entry permits. Conduct atmospheric testing before entry. Assign standby person. Do not enter until entry permit is signed off by competent person per WHS Regulations.</t>
  </si>
  <si>
    <t>Prior to any confined space entry</t>
  </si>
  <si>
    <t>Permit system and atmospheric testing eliminate most risk. Consequence remains catastrophic — confined space fatalities have occurred in HVAC work.</t>
  </si>
  <si>
    <t>Project Manager sign-off required — residual HIGH</t>
  </si>
  <si>
    <t>Confined space register to be established at project commencement</t>
  </si>
  <si>
    <t>C-M09</t>
  </si>
  <si>
    <t>Asbestos-containing materials (ACM) encountered during refurbishment or demolition of existing HVAC systems</t>
  </si>
  <si>
    <t>Asbestos fibre exposure causing serious long-term health effects</t>
  </si>
  <si>
    <t>Commission asbestos survey prior to any demolition or modification of existing systems. If ACM identified, engage licensed asbestos removalist. Do not disturb suspected ACM without testing. Notify Principal Contractor and WHS regulator as required.</t>
  </si>
  <si>
    <t>Principal Contractor</t>
  </si>
  <si>
    <t>Prior to demolition/modification works</t>
  </si>
  <si>
    <t>Asbestos survey and licensed removal substantially reduce exposure risk. Consequence remains catastrophic for any uncontrolled fibre release.</t>
  </si>
  <si>
    <t>Principal Contractor to confirm asbestos clearance before HVAC demolition</t>
  </si>
  <si>
    <t>Relevant for all refurbishment and retrofit projects — check if applicable</t>
  </si>
  <si>
    <t>AMCA HVAC Project Risk Matrix — COMMISSIONING RISKS</t>
  </si>
  <si>
    <t>CM-R01</t>
  </si>
  <si>
    <t>High pressure leak or failure during refrigerant system pressure testing</t>
  </si>
  <si>
    <t>Sudden release of high-pressure gas causing injury to commissioning technician</t>
  </si>
  <si>
    <t>Conduct pressure test using dry nitrogen only — NEVER oxygen. Pressurise in stages per AS/NZS 5149 limits. Evacuate area during pressurisation. Inspect with leak detection fluid — do not approach with open flame.</t>
  </si>
  <si>
    <t>Prior to refrigerant charging</t>
  </si>
  <si>
    <t>Correct test gas selection and staged pressurisation substantially reduce rupture risk.</t>
  </si>
  <si>
    <t>Pressure test records to be retained as part of refrigeration system O&amp;M documentation</t>
  </si>
  <si>
    <t>CM-F01</t>
  </si>
  <si>
    <t>Smoke control system fails functional test during commissioning</t>
  </si>
  <si>
    <t>System does not meet fire engineer's performance specification — cannot obtain occupancy certificate</t>
  </si>
  <si>
    <t>Commission smoke control system in the presence of the fire engineer and building surveyor. Follow AS 1668.1 commissioning procedure. Conduct all functional tests including smoke spill, pressurisation and stairwell tests.</t>
  </si>
  <si>
    <t>Witnessed commissioning with fire engineer reduces risk of undetected failure. Residual reflects complexity of integrated fire/BMS/smoke system.</t>
  </si>
  <si>
    <t>Project Manager to witness smoke mode commissioning</t>
  </si>
  <si>
    <t>Allow sufficient program time for re-testing if initial test fails</t>
  </si>
  <si>
    <t>CM-B01</t>
  </si>
  <si>
    <t>Live electrical work during BMS point commissioning and controller wiring</t>
  </si>
  <si>
    <t>Electric shock to commissioning engineer from exposed terminals in MCC or DDC panels</t>
  </si>
  <si>
    <t>Implement lockout/tagout (LOTO) procedure before accessing any energised panel. Verify isolation with test instrument. Wear appropriate PPE (insulating gloves, safety glasses). Work under electrical permit where required.</t>
  </si>
  <si>
    <t>BMS commissioning</t>
  </si>
  <si>
    <t>LOTO procedure eliminates most exposure. Consequence remains catastrophic — electric shock fatalities occur during commissioning activities.</t>
  </si>
  <si>
    <t>LOTO procedure to be included in site safety plan</t>
  </si>
  <si>
    <t>CM-R02</t>
  </si>
  <si>
    <t>Refrigerant overcharge or incorrect refrigerant type during system charging</t>
  </si>
  <si>
    <t>System damage, refrigerant release, or loss of manufacturer warranty — potential safety hazard</t>
  </si>
  <si>
    <t>Verify refrigerant type against equipment data plate and design specification before charging. Use calibrated charging equipment. Record charge weight on system label. Only licensed technicians to perform charging per AS/NZS 5149.3.</t>
  </si>
  <si>
    <t>Refrigerant charging</t>
  </si>
  <si>
    <t>Verification checks and licensed technicians substantially reduce error risk.</t>
  </si>
  <si>
    <t>Refrigerant charge record to be attached to equipment and included in O&amp;M manuals</t>
  </si>
  <si>
    <t>CM-M01</t>
  </si>
  <si>
    <t>Duct leakage test failure revealing inadequate joint sealing</t>
  </si>
  <si>
    <t>Ventilation system fails to meet design airflow rates — non-compliance with AS 1668.2 and NCC</t>
  </si>
  <si>
    <t>Conduct duct leakage testing in accordance with AS 4254.1 and project specification. Identify and seal all failed sections prior to insulation. Maintain test records.</t>
  </si>
  <si>
    <t>Prior to duct insulation</t>
  </si>
  <si>
    <t>Leakage test identifies and rectifies sealing issues before close-up. Residual is low once tested and sealed.</t>
  </si>
  <si>
    <t>Duct leakage test certificate to be submitted with commissioning documentation</t>
  </si>
  <si>
    <t>CM-M02</t>
  </si>
  <si>
    <t>Airflow balancing failure — systems not achieving design supply and return airflow rates</t>
  </si>
  <si>
    <t>Inadequate ventilation, occupant discomfort, non-compliance with AS 1668.2 and NCC Section F</t>
  </si>
  <si>
    <t>Engage qualified commissioning engineer (TAB specialist) to balance all air systems. Test and adjust all terminal devices. Report results against design in TABS report.</t>
  </si>
  <si>
    <t>Prior to practical completion</t>
  </si>
  <si>
    <t>TAB process identifies and rectifies balancing issues before handover.</t>
  </si>
  <si>
    <t>TABS report to be submitted as part of O&amp;M documentation</t>
  </si>
  <si>
    <t>CM-F02</t>
  </si>
  <si>
    <t>Fire or smoke damper fails to close during functional test</t>
  </si>
  <si>
    <t>Non-compliant passive fire protection system — inability to achieve occupancy certificate</t>
  </si>
  <si>
    <t>Test all fire and smoke dampers as part of commissioning. Follow AS 1851 Section 13 inspection methodology. Document test results. Rectify all failed dampers before sign-off.</t>
  </si>
  <si>
    <t>Functional testing identifies failures before handover. Consequence remains catastrophic — any missed failure has life safety implications.</t>
  </si>
  <si>
    <t>Project Manager and fire engineer to sign off damper test records</t>
  </si>
  <si>
    <t>Damper test records to be handed to Building Owner for inclusion in AFSS file</t>
  </si>
  <si>
    <t>CM-M03</t>
  </si>
  <si>
    <t>Vibration from rotating plant causing structural resonance or excessive noise during commissioning</t>
  </si>
  <si>
    <t>Structural damage, occupant complaints, system shutdown</t>
  </si>
  <si>
    <t>Check vibration isolator selection against equipment data. Measure vibration levels at commissioning. Adjust fan balance and speed where required. Engage acoustic consultant if levels exceed specification.</t>
  </si>
  <si>
    <t>Equipment commissioning</t>
  </si>
  <si>
    <t>Vibration checks and isolator verification reduce structural risk.</t>
  </si>
  <si>
    <t>AMCA HVAC Project Risk Matrix — OPERATIONAL RISKS</t>
  </si>
  <si>
    <t>O-M01</t>
  </si>
  <si>
    <t>Manual handling during maintenance access to air handling units</t>
  </si>
  <si>
    <t>Musculoskeletal injury to maintenance technicians during servicing</t>
  </si>
  <si>
    <t>Provide adequate service clearances, removable access panels and lifting points on all AHU components. Include safe maintenance access in O&amp;M manuals.</t>
  </si>
  <si>
    <t>Building Owner</t>
  </si>
  <si>
    <t>Prior to building handover</t>
  </si>
  <si>
    <t>Engineering controls embedded in design. Maintenance access reviewed and documented in O&amp;M manuals.</t>
  </si>
  <si>
    <t>O-F01</t>
  </si>
  <si>
    <t>Fire damper or smoke damper fails to operate during a fire event</t>
  </si>
  <si>
    <t>Spread of fire and smoke through building — potential fatalities</t>
  </si>
  <si>
    <t>Implement routine inspection, testing and maintenance program per AS 1851 Section 13. Maintain AFSS records. Engage competent contractor for all damper maintenance.</t>
  </si>
  <si>
    <t>Ongoing — per AS 1851 schedule</t>
  </si>
  <si>
    <t>Maintenance Contract in Place</t>
  </si>
  <si>
    <t>AS 1851 maintenance program substantially reduces likelihood of undetected failure. Consequence remains catastrophic — inherent life safety risk.</t>
  </si>
  <si>
    <t>Building Owner must accept residual HIGH in writing</t>
  </si>
  <si>
    <t>AFSS to be submitted annually. Damper test records to be maintained on site</t>
  </si>
  <si>
    <t>O-R01</t>
  </si>
  <si>
    <t>Refrigerant leak from VRF or chiller system during operation</t>
  </si>
  <si>
    <t>Toxic exposure or asphyxiation of building occupants or maintenance staff</t>
  </si>
  <si>
    <t>Install refrigerant gas detection system in enclosed plant areas. Provide mechanical ventilation with automatic activation on detection. Establish refrigerant leak response procedure. Inspect refrigerant circuits per AS/NZS 5149.4.</t>
  </si>
  <si>
    <t>Detection and automated ventilation reduce consequence. Routine inspection reduces likelihood.</t>
  </si>
  <si>
    <t>Refrigerant monitoring required in enclosed plant areas — confirm if F-gas regulations apply to this system</t>
  </si>
  <si>
    <t>O-K01</t>
  </si>
  <si>
    <t>Grease accumulation in kitchen exhaust ductwork and filters</t>
  </si>
  <si>
    <t>Duct fire causing serious property damage and risk to building occupants</t>
  </si>
  <si>
    <t>Establish cleaning and inspection regime per AS 1851 and AS 1668.2. Cleaning frequency to be determined by cooking load (quarterly to annually). Retain cleaning certificates. Inspect grease trap and baffle filters monthly.</t>
  </si>
  <si>
    <t>Ongoing maintenance</t>
  </si>
  <si>
    <t>Regular cleaning substantially reduces grease accumulation and fire risk. Residual remains as ongoing operational risk.</t>
  </si>
  <si>
    <t>Kitchen exhaust cleaning contractor to provide certificates after each service</t>
  </si>
  <si>
    <t>O-M02</t>
  </si>
  <si>
    <t>Cooling tower water management — Legionella risk</t>
  </si>
  <si>
    <t>Legionella exposure causing potentially fatal Legionnaires' disease in building occupants</t>
  </si>
  <si>
    <t>Prepare and implement a Water Management Plan (WMP) per relevant state health regulation and AS/NZS 3666. Test water chemistry and microbiological content at required intervals. Maintain treatment and inspection records.</t>
  </si>
  <si>
    <t>Prior to building occupancy</t>
  </si>
  <si>
    <t>WMP and chemical treatment substantially reduce Legionella colonisation. Consequence remains catastrophic — Legionella fatalities have occurred in commercial buildings.</t>
  </si>
  <si>
    <t>Building Owner sign-off required — residual HIGH. Check state health authority notification requirements.</t>
  </si>
  <si>
    <t>Cooling tower WMP to be reviewed annually or after system modification</t>
  </si>
  <si>
    <t>O-M03</t>
  </si>
  <si>
    <t>Equipment overheating due to inadequate plant room ventilation</t>
  </si>
  <si>
    <t>Premature equipment failure, system shutdown, occupant discomfort</t>
  </si>
  <si>
    <t>Monitor plant room temperatures via BMS. Set high-temperature alarms. Inspect and maintain plant room ventilation systems annually.</t>
  </si>
  <si>
    <t>Ongoing</t>
  </si>
  <si>
    <t>BMS monitoring and alarm provide early warning. Regular maintenance prevents ventilation system failure.</t>
  </si>
  <si>
    <t>O-F02</t>
  </si>
  <si>
    <t>Smoke control system fails to achieve required performance following modification to building services</t>
  </si>
  <si>
    <t>Non-compliant smoke control system — risk to life safety if fire occurs</t>
  </si>
  <si>
    <t>Any modification to HVAC, fire or building systems that may affect smoke control performance must trigger review by fire engineer. Conduct re-commissioning test after any modification.</t>
  </si>
  <si>
    <t>Upon any building modification</t>
  </si>
  <si>
    <t>Fire engineer review requirement ensures system performance is maintained. Consequence remains catastrophic.</t>
  </si>
  <si>
    <t>Building Owner to maintain record of all modifications and confirm fire engineer review</t>
  </si>
  <si>
    <t>Include smoke control review trigger in building change management procedure</t>
  </si>
  <si>
    <t>O-B01</t>
  </si>
  <si>
    <t>BMS failure or incorrect set point resulting in inadequate ventilation</t>
  </si>
  <si>
    <t>Poor indoor air quality, occupant health effects, NCC non-compliance</t>
  </si>
  <si>
    <t>Implement BMS monitoring with alarms for critical ventilation parameters (CO2, temperature, airflow). Schedule annual BMS calibration and set point verification. Maintain BMS access for facilities team.</t>
  </si>
  <si>
    <t>BMS alarms and annual calibration reduce risk of sustained ventilation failure.</t>
  </si>
  <si>
    <t>O-M04</t>
  </si>
  <si>
    <t>Working at height for roof plant maintenance</t>
  </si>
  <si>
    <t>Fall from roof level causing serious injury or fatality</t>
  </si>
  <si>
    <t>Install permanent guardrails, walkways and certified anchor points at all roof plant areas. Maintain roof access systems in accordance with AS/NZS 1657. Contractors must provide SWMS for roof access.</t>
  </si>
  <si>
    <t>Prior to occupancy</t>
  </si>
  <si>
    <t>Permanent engineering controls (guardrails, anchor points) substantially reduce fall risk. Residual reflects need for contractor compliance with SWMS.</t>
  </si>
  <si>
    <t>Project Manager to sign off roof access system installation</t>
  </si>
  <si>
    <t>Roof access system to be inspected annually</t>
  </si>
  <si>
    <t>O-M05</t>
  </si>
  <si>
    <t>Noise and vibration from ageing or poorly maintained mechanical plant</t>
  </si>
  <si>
    <t>Occupant complaints, non-compliance with noise regulations, structural damage</t>
  </si>
  <si>
    <t>Include vibration check and noise measurement in annual maintenance inspection. Re-balance or replace fan belts as required. Engage acoustic consultant if complaints persist.</t>
  </si>
  <si>
    <t>Annual maintenance</t>
  </si>
  <si>
    <t>Routine maintenance and vibration checks prevent progressive deterioration.</t>
  </si>
  <si>
    <t>STANDARDS AND REGULATORY REFERENCES</t>
  </si>
  <si>
    <t>Standard / Reference</t>
  </si>
  <si>
    <t>Title and Scope</t>
  </si>
  <si>
    <t>Current Edition</t>
  </si>
  <si>
    <t>AS 1668.1</t>
  </si>
  <si>
    <t>The use of ventilation and air conditioning in buildings — Fire and smoke control in multi-compartment buildings</t>
  </si>
  <si>
    <t>2015 (Amdt 2019)</t>
  </si>
  <si>
    <t>AS 1668.2</t>
  </si>
  <si>
    <t>The use of ventilation and air conditioning in buildings — Mechanical ventilation in buildings (energy efficiency and outdoor air)</t>
  </si>
  <si>
    <t>2024</t>
  </si>
  <si>
    <t>AS 1682.1</t>
  </si>
  <si>
    <t>Air filters for use in general ventilation and air conditioning — Application, installation and maintenance</t>
  </si>
  <si>
    <t>2016</t>
  </si>
  <si>
    <t>AS 1851</t>
  </si>
  <si>
    <t>Routine service of fire protection systems and equipment — All Parts including Section 13 (Air-moving systems/dampers)</t>
  </si>
  <si>
    <t>2012 (with amendments)</t>
  </si>
  <si>
    <t>AS 4254.1</t>
  </si>
  <si>
    <t>Ductwork for air-handling systems in buildings — Flexible ductwork</t>
  </si>
  <si>
    <t>2012</t>
  </si>
  <si>
    <t>AS 4254.2</t>
  </si>
  <si>
    <t>Ductwork for air-handling systems in buildings — Rigid ductwork</t>
  </si>
  <si>
    <t>AS/NZS 5149.1</t>
  </si>
  <si>
    <t>Refrigerating systems and heat pumps — Safety and environmental requirements — Definitions, classification and selection criteria</t>
  </si>
  <si>
    <t>AS/NZS 5149.2</t>
  </si>
  <si>
    <t>Refrigerating systems and heat pumps — Safety and environmental requirements — Design, construction, testing, marking and documentation</t>
  </si>
  <si>
    <t>AS/NZS 5149.3</t>
  </si>
  <si>
    <t>Refrigerating systems and heat pumps — Safety and environmental requirements — Installation site</t>
  </si>
  <si>
    <t>AS/NZS 5149.4</t>
  </si>
  <si>
    <t>Refrigerating systems and heat pumps — Safety and environmental requirements — Operation, maintenance, repair and recovery</t>
  </si>
  <si>
    <t>AS 1170.4</t>
  </si>
  <si>
    <t>Structural design actions — Earthquake actions in Australia (seismic restraint of plant and ductwork)</t>
  </si>
  <si>
    <t>2007 (Amdt 2022)</t>
  </si>
  <si>
    <t>AS/NZS 1657</t>
  </si>
  <si>
    <t>Fixed platforms, walkways, stairways and ladders — Design, construction and installation</t>
  </si>
  <si>
    <t>2018</t>
  </si>
  <si>
    <t>AS/NZS 3666</t>
  </si>
  <si>
    <t>Air-handling and water systems of buildings — Microbial control (Legionella)</t>
  </si>
  <si>
    <t>All Parts — 2011</t>
  </si>
  <si>
    <t>NCC 2022 (BCA)</t>
  </si>
  <si>
    <t>National Construction Code — Volume 1 (Class 2-9 buildings) — Section F (Health and amenity), Section J (Energy efficiency)</t>
  </si>
  <si>
    <t>2022</t>
  </si>
  <si>
    <t>Safe Work Australia — Model WHS Regulations</t>
  </si>
  <si>
    <t>Work Health and Safety Regulations — Confined spaces, working at height, hazardous chemicals, plant</t>
  </si>
  <si>
    <t>Current edition</t>
  </si>
  <si>
    <t>Safe Work Australia — Model WHS Act</t>
  </si>
  <si>
    <t>Work Health and Safety Act — Duties of care for designers, manufacturers, importers, suppliers, and PCBUs</t>
  </si>
  <si>
    <t>ISO 31000</t>
  </si>
  <si>
    <t>Risk management — Guidelines (basis for risk assessment methodology used in this register)</t>
  </si>
  <si>
    <t>SMACNA HVAC Duct Construction Standards</t>
  </si>
  <si>
    <t>Sheet Metal and Air Conditioning Contractors' National Association — Duct construction and support spacing standards</t>
  </si>
  <si>
    <t>4th Edition 2019</t>
  </si>
  <si>
    <t>State Health Regulations (Legionella)</t>
  </si>
  <si>
    <t>Refer to relevant state authority: NSW Health, VIC DH, QLD Health, SA Health, WA Health — Water cooling system regulations</t>
  </si>
  <si>
    <t>Check current state legislation</t>
  </si>
  <si>
    <t>⚠  Always verify the current edition of each standard with Standards Australia (standards.org.au) before use. Standards are updated periodically and this list may not reflect the latest amendments.</t>
  </si>
  <si>
    <t>RISK RATING CRITERIA — Likelihood, Consequence &amp; Risk Matrix</t>
  </si>
  <si>
    <t>LIKELIHOOD SCALE</t>
  </si>
  <si>
    <t>Rating</t>
  </si>
  <si>
    <t>Level</t>
  </si>
  <si>
    <t>Description</t>
  </si>
  <si>
    <t>Example in HVAC Context</t>
  </si>
  <si>
    <t>Frequency</t>
  </si>
  <si>
    <t>Rare</t>
  </si>
  <si>
    <t>May occur only in exceptional circumstances</t>
  </si>
  <si>
    <t>Catastrophic equipment failure with all safeguards in place</t>
  </si>
  <si>
    <t>Less than once in 10 years</t>
  </si>
  <si>
    <t>Unlikely</t>
  </si>
  <si>
    <t>Could occur but not expected under normal conditions</t>
  </si>
  <si>
    <t>Refrigerant leak from correctly installed and maintained system</t>
  </si>
  <si>
    <t>Once in 5–10 years</t>
  </si>
  <si>
    <t>Possible</t>
  </si>
  <si>
    <t>Might occur at some time during the project or asset life</t>
  </si>
  <si>
    <t>Noise complaint from mechanical plant during normal operation</t>
  </si>
  <si>
    <t>Once in 1–5 years</t>
  </si>
  <si>
    <t>Likely</t>
  </si>
  <si>
    <t>Will probably occur in most circumstances</t>
  </si>
  <si>
    <t>Minor injury during manual handling of duct sections without aids</t>
  </si>
  <si>
    <t>Once per year or more</t>
  </si>
  <si>
    <t>Almost Certain</t>
  </si>
  <si>
    <t>Expected to occur in most circumstances</t>
  </si>
  <si>
    <t>Dust exposure without PPE in confined ceiling space</t>
  </si>
  <si>
    <t>Multiple times per year</t>
  </si>
  <si>
    <t>CONSEQUENCE SCALE</t>
  </si>
  <si>
    <t>Typical Outcome</t>
  </si>
  <si>
    <t>Insignificant</t>
  </si>
  <si>
    <t>Minor impact, no lost time, fully recoverable</t>
  </si>
  <si>
    <t>Small scratch during duct handling — first aid only</t>
  </si>
  <si>
    <t>First aid treatment, &lt;1 day lost time</t>
  </si>
  <si>
    <t>Minor</t>
  </si>
  <si>
    <t>Some harm or damage, limited impact on project</t>
  </si>
  <si>
    <t>Strained muscle from manual handling — short-term medical treatment</t>
  </si>
  <si>
    <t>Medical treatment, 1–3 days lost time, minor rework</t>
  </si>
  <si>
    <t>Moderate</t>
  </si>
  <si>
    <t>Significant harm or disruption, recoverable with effort</t>
  </si>
  <si>
    <t>Duct collapse causing injury or requiring major rework</t>
  </si>
  <si>
    <t>Lost time injury, significant rework, project delay</t>
  </si>
  <si>
    <t>Major</t>
  </si>
  <si>
    <t>Serious injury, major damage or significant regulatory breach</t>
  </si>
  <si>
    <t>Refrigerant leak causing hospitalisation or regulatory investigation</t>
  </si>
  <si>
    <t>Serious injury, major financial/reputational impact</t>
  </si>
  <si>
    <t>Catastrophic</t>
  </si>
  <si>
    <t>Fatality, permanent disability, or critical system failure during fire</t>
  </si>
  <si>
    <t>Fall from roof level or fire damper failure during a fire event</t>
  </si>
  <si>
    <t>Fatality or permanent disability, regulatory shutdown</t>
  </si>
  <si>
    <t>RISK RATING MATRIX (Likelihood × Consequence)</t>
  </si>
  <si>
    <t>C1
Insignificant</t>
  </si>
  <si>
    <t>C2
Minor</t>
  </si>
  <si>
    <t>C3
Moderate</t>
  </si>
  <si>
    <t>C4
Major</t>
  </si>
  <si>
    <t>C5
Catastrophic</t>
  </si>
  <si>
    <t>L5
Almost Certain</t>
  </si>
  <si>
    <t>MEDIUM</t>
  </si>
  <si>
    <t>HIGH</t>
  </si>
  <si>
    <t>EXTREME</t>
  </si>
  <si>
    <t>L4
Likely</t>
  </si>
  <si>
    <t>LOW</t>
  </si>
  <si>
    <t>L3
Possible</t>
  </si>
  <si>
    <t>L2
Unlikely</t>
  </si>
  <si>
    <t>L1
Rare</t>
  </si>
  <si>
    <t>RISK RATING — REQUIRED ACTIONS</t>
  </si>
  <si>
    <t>Colour</t>
  </si>
  <si>
    <t>Score Range</t>
  </si>
  <si>
    <t>Required Action</t>
  </si>
  <si>
    <t>Escalation Required?</t>
  </si>
  <si>
    <t>C00000</t>
  </si>
  <si>
    <t>20–25</t>
  </si>
  <si>
    <t>STOP WORK. Immediate escalation to Principal Contractor and Senior Management. Implement additional controls before work proceeds. Document corrective action plan.</t>
  </si>
  <si>
    <t>YES — Principal Contractor sign-off mandatory</t>
  </si>
  <si>
    <t>FF0000</t>
  </si>
  <si>
    <t>10–19</t>
  </si>
  <si>
    <t>Escalate to Project Manager. Implement controls before or during work. Review at next project milestone. Residual HIGH risks must remain Open until PM accepts risk in writing.</t>
  </si>
  <si>
    <t>YES — Project Manager sign-off required</t>
  </si>
  <si>
    <t>FFD966</t>
  </si>
  <si>
    <t>5–9</t>
  </si>
  <si>
    <t>Manage with standard controls. Monitor at project milestones. Document mitigation measures. Assign owner and target date.</t>
  </si>
  <si>
    <t>No — standard management</t>
  </si>
  <si>
    <t>92D050</t>
  </si>
  <si>
    <t>1–4</t>
  </si>
  <si>
    <t>Manage with routine procedures. No escalation required. Document and monitor.</t>
  </si>
  <si>
    <t>No — routine management</t>
  </si>
  <si>
    <t>HIERARCHY OF CONTROLS (apply in order — most effective first)</t>
  </si>
  <si>
    <t>Control Type</t>
  </si>
  <si>
    <t>HVAC Example</t>
  </si>
  <si>
    <t>Level 1</t>
  </si>
  <si>
    <t>Elimination</t>
  </si>
  <si>
    <t>Remove the hazard entirely</t>
  </si>
  <si>
    <t>Design out the need for roof-mounted plant by relocating to ground level</t>
  </si>
  <si>
    <t>Level 2</t>
  </si>
  <si>
    <t>Substitution</t>
  </si>
  <si>
    <t>Replace with a lesser hazard</t>
  </si>
  <si>
    <t>Use low-GWP refrigerant instead of high-toxicity alternative</t>
  </si>
  <si>
    <t>Level 3</t>
  </si>
  <si>
    <t>Engineering Controls</t>
  </si>
  <si>
    <t>Isolate people from the hazard</t>
  </si>
  <si>
    <t>Install permanent guardrails, ventilation systems, lifting equipment</t>
  </si>
  <si>
    <t>Level 4</t>
  </si>
  <si>
    <t>Administrative Controls</t>
  </si>
  <si>
    <t>Change the way people work</t>
  </si>
  <si>
    <t>Safe work procedures, training, permits to work, supervision</t>
  </si>
  <si>
    <t>Level 5</t>
  </si>
  <si>
    <t>PPE</t>
  </si>
  <si>
    <t>Protect the worker (last resort)</t>
  </si>
  <si>
    <t>Hard hats, safety harness, respiratory protection, gloves</t>
  </si>
  <si>
    <t>RISK REGISTER — SUMMARY DASHBOARD</t>
  </si>
  <si>
    <t>Note: This dashboard uses formulas to count risks from the three register sheets. Ratings count from column G (Construction/Commissioning/Operational Risks tabs).</t>
  </si>
  <si>
    <t>Phase</t>
  </si>
  <si>
    <t>Total Risks</t>
  </si>
  <si>
    <t>Construction Risks</t>
  </si>
  <si>
    <t>Commissioning Risks</t>
  </si>
  <si>
    <t>Operational Risks</t>
  </si>
  <si>
    <t>TOTAL</t>
  </si>
  <si>
    <t>ITEMS REQUIRING ATTENTION</t>
  </si>
  <si>
    <t>ACTION ITEMS:
1. Any EXTREME rated risk requires immediate stop-work and escalation to Principal Contractor.
2. Any HIGH rated risk (initial or residual) must be escalated to Project Manager — record sign-off in Comments.
3. All life safety risks (fire/smoke dampers, confined space, working at height, Legionella) must remain OPEN until independently verified.
4. Review and update this register at each project milestone: Design Completion / Construction Start / Commissioning / Handover.
5. Update the Cover Sheet revision table each time the register is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</si>
</sst>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
    </font>
    <font>
      <b/>
      <sz val="14"/>
      <color rgb="FFFFFFFF"/>
      <name val="Arial"/>
      <charset val="1"/>
    </font>
    <font>
      <sz val="9"/>
      <color rgb="FFFFFFFF"/>
      <name val="Arial"/>
      <charset val="1"/>
    </font>
    <font>
      <b/>
      <sz val="10"/>
      <color rgb="FFFFFFFF"/>
      <name val="Arial"/>
      <charset val="1"/>
    </font>
    <font>
      <b/>
      <sz val="9"/>
      <color rgb="FF000000"/>
      <name val="Arial"/>
      <charset val="1"/>
    </font>
    <font>
      <sz val="9"/>
      <name val="Arial"/>
      <charset val="1"/>
    </font>
    <font>
      <sz val="9"/>
      <color rgb="FF000000"/>
      <name val="Arial"/>
      <charset val="1"/>
    </font>
    <font>
      <b/>
      <sz val="13"/>
      <color rgb="FFFFFFFF"/>
      <name val="Arial"/>
      <charset val="1"/>
    </font>
    <font>
      <b/>
      <sz val="9"/>
      <color rgb="FF1F3864"/>
      <name val="Arial"/>
      <charset val="1"/>
    </font>
    <font>
      <i/>
      <sz val="9"/>
      <color rgb="FF595959"/>
      <name val="Arial"/>
      <charset val="1"/>
    </font>
    <font>
      <b/>
      <sz val="12"/>
      <color rgb="FFFFFFFF"/>
      <name val="Arial"/>
      <charset val="1"/>
    </font>
    <font>
      <b/>
      <sz val="9"/>
      <color rgb="FFFFFFFF"/>
      <name val="Arial"/>
      <charset val="1"/>
    </font>
    <font>
      <b/>
      <sz val="8"/>
      <color rgb="FF1F3864"/>
      <name val="Arial"/>
      <charset val="1"/>
    </font>
    <font>
      <i/>
      <sz val="7"/>
      <color rgb="FF595959"/>
      <name val="Arial"/>
      <charset val="1"/>
    </font>
    <font>
      <i/>
      <sz val="8"/>
      <color rgb="FF7F3F00"/>
      <name val="Arial"/>
      <charset val="1"/>
    </font>
    <font>
      <b/>
      <sz val="8"/>
      <color rgb="FFFFFFFF"/>
      <name val="Arial"/>
      <charset val="1"/>
    </font>
    <font>
      <i/>
      <sz val="8"/>
      <color rgb="FF595959"/>
      <name val="Arial"/>
      <charset val="1"/>
    </font>
    <font>
      <sz val="9"/>
      <color rgb="FFC00000"/>
      <name val="Arial"/>
      <charset val="1"/>
    </font>
    <font>
      <sz val="9"/>
      <color rgb="FF375623"/>
      <name val="Arial"/>
      <charset val="1"/>
    </font>
  </fonts>
  <fills count="19">
    <fill>
      <patternFill patternType="none"/>
    </fill>
    <fill>
      <patternFill patternType="gray125"/>
    </fill>
    <fill>
      <patternFill patternType="solid">
        <fgColor rgb="FF1F3864"/>
        <bgColor rgb="FF333399"/>
      </patternFill>
    </fill>
    <fill>
      <patternFill patternType="solid">
        <fgColor rgb="FF2E75B6"/>
        <bgColor rgb="FF0066CC"/>
      </patternFill>
    </fill>
    <fill>
      <patternFill patternType="solid">
        <fgColor rgb="FFDEEAF1"/>
        <bgColor rgb="FFF2F2F2"/>
      </patternFill>
    </fill>
    <fill>
      <patternFill patternType="solid">
        <fgColor rgb="FFFFFFFF"/>
        <bgColor rgb="FFF2F2F2"/>
      </patternFill>
    </fill>
    <fill>
      <patternFill patternType="solid">
        <fgColor rgb="FFBDD7EE"/>
        <bgColor rgb="FFC6EFCE"/>
      </patternFill>
    </fill>
    <fill>
      <patternFill patternType="solid">
        <fgColor rgb="FFF2F2F2"/>
        <bgColor rgb="FFDEEAF1"/>
      </patternFill>
    </fill>
    <fill>
      <patternFill patternType="solid">
        <fgColor rgb="FF1F6B30"/>
        <bgColor rgb="FF375623"/>
      </patternFill>
    </fill>
    <fill>
      <patternFill patternType="solid">
        <fgColor rgb="FF595959"/>
        <bgColor rgb="FF375623"/>
      </patternFill>
    </fill>
    <fill>
      <patternFill patternType="solid">
        <fgColor rgb="FFFFF2CC"/>
        <bgColor rgb="FFF2F2F2"/>
      </patternFill>
    </fill>
    <fill>
      <patternFill patternType="solid">
        <fgColor rgb="FF7030A0"/>
        <bgColor rgb="FF993366"/>
      </patternFill>
    </fill>
    <fill>
      <patternFill patternType="solid">
        <fgColor rgb="FFFFD966"/>
        <bgColor rgb="FFFFFF99"/>
      </patternFill>
    </fill>
    <fill>
      <patternFill patternType="solid">
        <fgColor rgb="FFFF0000"/>
        <bgColor rgb="FFC00000"/>
      </patternFill>
    </fill>
    <fill>
      <patternFill patternType="solid">
        <fgColor rgb="FFC00000"/>
        <bgColor rgb="FFFF0000"/>
      </patternFill>
    </fill>
    <fill>
      <patternFill patternType="solid">
        <fgColor rgb="FF92D050"/>
        <bgColor rgb="FFBFBFBF"/>
      </patternFill>
    </fill>
    <fill>
      <patternFill patternType="solid">
        <fgColor rgb="FF375623"/>
        <bgColor rgb="FF1F6B30"/>
      </patternFill>
    </fill>
    <fill>
      <patternFill patternType="solid">
        <fgColor rgb="FFFF9999"/>
        <bgColor rgb="FFFF8080"/>
      </patternFill>
    </fill>
    <fill>
      <patternFill patternType="solid">
        <fgColor rgb="FFC6EFCE"/>
        <bgColor rgb="FFDEEAF1"/>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s>
  <cellStyleXfs count="1">
    <xf numFmtId="0" fontId="0" fillId="0" borderId="0"/>
  </cellStyleXfs>
  <cellXfs count="60">
    <xf numFmtId="0" fontId="0" fillId="0" borderId="0" xfId="0"/>
    <xf numFmtId="0" fontId="4" fillId="4" borderId="1" xfId="0" applyFont="1" applyFill="1" applyBorder="1" applyAlignment="1">
      <alignment horizontal="righ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8" fillId="4" borderId="1" xfId="0" applyFont="1" applyFill="1" applyBorder="1" applyAlignment="1">
      <alignment horizontal="right" vertical="top" wrapText="1"/>
    </xf>
    <xf numFmtId="0" fontId="5" fillId="5"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12" fillId="6" borderId="1" xfId="0" applyFont="1" applyFill="1" applyBorder="1" applyAlignment="1">
      <alignment horizontal="center" wrapText="1"/>
    </xf>
    <xf numFmtId="0" fontId="13" fillId="4" borderId="1" xfId="0" applyFont="1" applyFill="1" applyBorder="1" applyAlignment="1">
      <alignment horizontal="center" vertical="top" wrapText="1"/>
    </xf>
    <xf numFmtId="0" fontId="5" fillId="5"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11" fillId="16"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2" fillId="14"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9" fillId="7" borderId="3" xfId="0" applyFont="1" applyFill="1" applyBorder="1" applyAlignment="1">
      <alignment horizontal="left" vertical="top" wrapText="1"/>
    </xf>
    <xf numFmtId="0" fontId="7" fillId="2" borderId="0" xfId="0" applyFont="1" applyFill="1" applyAlignment="1">
      <alignment horizontal="center" vertical="center"/>
    </xf>
    <xf numFmtId="0" fontId="3" fillId="3" borderId="0" xfId="0" applyFont="1" applyFill="1" applyAlignment="1">
      <alignment horizontal="left" vertical="center" indent="1"/>
    </xf>
    <xf numFmtId="0" fontId="1" fillId="2" borderId="0" xfId="0" applyFont="1" applyFill="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5" fillId="5" borderId="2" xfId="0" applyFont="1" applyFill="1" applyBorder="1" applyAlignment="1">
      <alignment horizontal="left" vertical="center" wrapText="1"/>
    </xf>
    <xf numFmtId="0" fontId="10" fillId="2" borderId="0" xfId="0" applyFont="1" applyFill="1" applyAlignment="1">
      <alignment horizontal="center" vertical="center"/>
    </xf>
    <xf numFmtId="0" fontId="11" fillId="8" borderId="0" xfId="0" applyFont="1" applyFill="1" applyAlignment="1">
      <alignment horizontal="center" vertical="center"/>
    </xf>
    <xf numFmtId="0" fontId="11" fillId="3" borderId="0" xfId="0" applyFont="1" applyFill="1" applyAlignment="1">
      <alignment horizontal="center" vertical="center"/>
    </xf>
    <xf numFmtId="0" fontId="11" fillId="9" borderId="0" xfId="0" applyFont="1" applyFill="1" applyAlignment="1">
      <alignment horizontal="center" vertical="center"/>
    </xf>
    <xf numFmtId="0" fontId="12" fillId="6" borderId="4" xfId="0" applyFont="1" applyFill="1" applyBorder="1" applyAlignment="1">
      <alignment horizontal="center" vertical="center" wrapText="1"/>
    </xf>
    <xf numFmtId="0" fontId="14" fillId="10" borderId="0" xfId="0" applyFont="1" applyFill="1" applyAlignment="1">
      <alignment horizontal="left" vertical="center" wrapText="1" indent="1"/>
    </xf>
    <xf numFmtId="0" fontId="11" fillId="11" borderId="0" xfId="0" applyFont="1" applyFill="1" applyAlignment="1">
      <alignment horizontal="center" vertical="center"/>
    </xf>
    <xf numFmtId="0" fontId="14" fillId="10" borderId="2" xfId="0" applyFont="1" applyFill="1" applyBorder="1" applyAlignment="1">
      <alignment horizontal="left" vertical="center" wrapText="1" indent="1"/>
    </xf>
    <xf numFmtId="0" fontId="16" fillId="7" borderId="0" xfId="0" applyFont="1" applyFill="1" applyAlignment="1">
      <alignment horizontal="left" vertical="center" wrapText="1" indent="1"/>
    </xf>
    <xf numFmtId="0" fontId="3" fillId="14" borderId="0" xfId="0" applyFont="1" applyFill="1" applyAlignment="1">
      <alignment horizontal="center" vertical="center"/>
    </xf>
    <xf numFmtId="0" fontId="5" fillId="10" borderId="3" xfId="0" applyFont="1" applyFill="1" applyBorder="1" applyAlignment="1">
      <alignment horizontal="left" vertical="top" wrapText="1" indent="1"/>
    </xf>
  </cellXfs>
  <cellStyles count="1">
    <cellStyle name="Normal" xfId="0" builtinId="0"/>
  </cellStyles>
  <dxfs count="30">
    <dxf>
      <font>
        <b/>
        <sz val="9"/>
        <color rgb="FF375623"/>
        <name val="Arial"/>
        <charset val="1"/>
      </font>
      <fill>
        <patternFill>
          <bgColor rgb="FFC6EFCE"/>
        </patternFill>
      </fill>
    </dxf>
    <dxf>
      <font>
        <b/>
        <sz val="9"/>
        <color rgb="FFC00000"/>
        <name val="Arial"/>
        <charset val="1"/>
      </font>
      <fill>
        <patternFill>
          <bgColor rgb="FFFF9999"/>
        </patternFill>
      </fill>
    </dxf>
    <dxf>
      <font>
        <b/>
        <sz val="9"/>
        <color rgb="FF000000"/>
        <name val="Arial"/>
        <charset val="1"/>
      </font>
      <fill>
        <patternFill>
          <bgColor rgb="FF92D050"/>
        </patternFill>
      </fill>
    </dxf>
    <dxf>
      <font>
        <b/>
        <sz val="9"/>
        <color rgb="FF000000"/>
        <name val="Arial"/>
        <charset val="1"/>
      </font>
      <fill>
        <patternFill>
          <bgColor rgb="FFFFD966"/>
        </patternFill>
      </fill>
    </dxf>
    <dxf>
      <font>
        <b/>
        <sz val="9"/>
        <color rgb="FFFFFFFF"/>
        <name val="Arial"/>
        <charset val="1"/>
      </font>
      <fill>
        <patternFill>
          <bgColor rgb="FFFF0000"/>
        </patternFill>
      </fill>
    </dxf>
    <dxf>
      <font>
        <b/>
        <sz val="9"/>
        <color rgb="FFFFFFFF"/>
        <name val="Arial"/>
        <charset val="1"/>
      </font>
      <fill>
        <patternFill>
          <bgColor rgb="FFC00000"/>
        </patternFill>
      </fill>
    </dxf>
    <dxf>
      <font>
        <b/>
        <sz val="9"/>
        <color rgb="FF000000"/>
        <name val="Arial"/>
        <charset val="1"/>
      </font>
      <fill>
        <patternFill>
          <bgColor rgb="FF92D050"/>
        </patternFill>
      </fill>
    </dxf>
    <dxf>
      <font>
        <b/>
        <sz val="9"/>
        <color rgb="FF000000"/>
        <name val="Arial"/>
        <charset val="1"/>
      </font>
      <fill>
        <patternFill>
          <bgColor rgb="FFFFD966"/>
        </patternFill>
      </fill>
    </dxf>
    <dxf>
      <font>
        <b/>
        <sz val="9"/>
        <color rgb="FFFFFFFF"/>
        <name val="Arial"/>
        <charset val="1"/>
      </font>
      <fill>
        <patternFill>
          <bgColor rgb="FFFF0000"/>
        </patternFill>
      </fill>
    </dxf>
    <dxf>
      <font>
        <b/>
        <sz val="9"/>
        <color rgb="FFFFFFFF"/>
        <name val="Arial"/>
        <charset val="1"/>
      </font>
      <fill>
        <patternFill>
          <bgColor rgb="FFC00000"/>
        </patternFill>
      </fill>
    </dxf>
    <dxf>
      <font>
        <b/>
        <sz val="9"/>
        <color rgb="FF375623"/>
        <name val="Arial"/>
        <charset val="1"/>
      </font>
      <fill>
        <patternFill>
          <bgColor rgb="FFC6EFCE"/>
        </patternFill>
      </fill>
    </dxf>
    <dxf>
      <font>
        <b/>
        <sz val="9"/>
        <color rgb="FFC00000"/>
        <name val="Arial"/>
        <charset val="1"/>
      </font>
      <fill>
        <patternFill>
          <bgColor rgb="FFFF9999"/>
        </patternFill>
      </fill>
    </dxf>
    <dxf>
      <font>
        <b/>
        <sz val="9"/>
        <color rgb="FF000000"/>
        <name val="Arial"/>
        <charset val="1"/>
      </font>
      <fill>
        <patternFill>
          <bgColor rgb="FF92D050"/>
        </patternFill>
      </fill>
    </dxf>
    <dxf>
      <font>
        <b/>
        <sz val="9"/>
        <color rgb="FF000000"/>
        <name val="Arial"/>
        <charset val="1"/>
      </font>
      <fill>
        <patternFill>
          <bgColor rgb="FFFFD966"/>
        </patternFill>
      </fill>
    </dxf>
    <dxf>
      <font>
        <b/>
        <sz val="9"/>
        <color rgb="FFFFFFFF"/>
        <name val="Arial"/>
        <charset val="1"/>
      </font>
      <fill>
        <patternFill>
          <bgColor rgb="FFFF0000"/>
        </patternFill>
      </fill>
    </dxf>
    <dxf>
      <font>
        <b/>
        <sz val="9"/>
        <color rgb="FFFFFFFF"/>
        <name val="Arial"/>
        <charset val="1"/>
      </font>
      <fill>
        <patternFill>
          <bgColor rgb="FFC00000"/>
        </patternFill>
      </fill>
    </dxf>
    <dxf>
      <font>
        <b/>
        <sz val="9"/>
        <color rgb="FF000000"/>
        <name val="Arial"/>
        <charset val="1"/>
      </font>
      <fill>
        <patternFill>
          <bgColor rgb="FF92D050"/>
        </patternFill>
      </fill>
    </dxf>
    <dxf>
      <font>
        <b/>
        <sz val="9"/>
        <color rgb="FF000000"/>
        <name val="Arial"/>
        <charset val="1"/>
      </font>
      <fill>
        <patternFill>
          <bgColor rgb="FFFFD966"/>
        </patternFill>
      </fill>
    </dxf>
    <dxf>
      <font>
        <b/>
        <sz val="9"/>
        <color rgb="FFFFFFFF"/>
        <name val="Arial"/>
        <charset val="1"/>
      </font>
      <fill>
        <patternFill>
          <bgColor rgb="FFFF0000"/>
        </patternFill>
      </fill>
    </dxf>
    <dxf>
      <font>
        <b/>
        <sz val="9"/>
        <color rgb="FFFFFFFF"/>
        <name val="Arial"/>
        <charset val="1"/>
      </font>
      <fill>
        <patternFill>
          <bgColor rgb="FFC00000"/>
        </patternFill>
      </fill>
    </dxf>
    <dxf>
      <font>
        <b/>
        <sz val="9"/>
        <color rgb="FF375623"/>
        <name val="Arial"/>
        <charset val="1"/>
      </font>
      <fill>
        <patternFill>
          <bgColor rgb="FFC6EFCE"/>
        </patternFill>
      </fill>
    </dxf>
    <dxf>
      <font>
        <b/>
        <sz val="9"/>
        <color rgb="FFC00000"/>
        <name val="Arial"/>
        <charset val="1"/>
      </font>
      <fill>
        <patternFill>
          <bgColor rgb="FFFF9999"/>
        </patternFill>
      </fill>
    </dxf>
    <dxf>
      <font>
        <b/>
        <sz val="9"/>
        <color rgb="FF000000"/>
        <name val="Arial"/>
        <charset val="1"/>
      </font>
      <fill>
        <patternFill>
          <bgColor rgb="FF92D050"/>
        </patternFill>
      </fill>
    </dxf>
    <dxf>
      <font>
        <b/>
        <sz val="9"/>
        <color rgb="FF000000"/>
        <name val="Arial"/>
        <charset val="1"/>
      </font>
      <fill>
        <patternFill>
          <bgColor rgb="FFFFD966"/>
        </patternFill>
      </fill>
    </dxf>
    <dxf>
      <font>
        <b/>
        <sz val="9"/>
        <color rgb="FFFFFFFF"/>
        <name val="Arial"/>
        <charset val="1"/>
      </font>
      <fill>
        <patternFill>
          <bgColor rgb="FFFF0000"/>
        </patternFill>
      </fill>
    </dxf>
    <dxf>
      <font>
        <b/>
        <sz val="9"/>
        <color rgb="FFFFFFFF"/>
        <name val="Arial"/>
        <charset val="1"/>
      </font>
      <fill>
        <patternFill>
          <bgColor rgb="FFC00000"/>
        </patternFill>
      </fill>
    </dxf>
    <dxf>
      <font>
        <b/>
        <sz val="9"/>
        <color rgb="FF000000"/>
        <name val="Arial"/>
        <charset val="1"/>
      </font>
      <fill>
        <patternFill>
          <bgColor rgb="FF92D050"/>
        </patternFill>
      </fill>
    </dxf>
    <dxf>
      <font>
        <b/>
        <sz val="9"/>
        <color rgb="FF000000"/>
        <name val="Arial"/>
        <charset val="1"/>
      </font>
      <fill>
        <patternFill>
          <bgColor rgb="FFFFD966"/>
        </patternFill>
      </fill>
    </dxf>
    <dxf>
      <font>
        <b/>
        <sz val="9"/>
        <color rgb="FFFFFFFF"/>
        <name val="Arial"/>
        <charset val="1"/>
      </font>
      <fill>
        <patternFill>
          <bgColor rgb="FFFF0000"/>
        </patternFill>
      </fill>
    </dxf>
    <dxf>
      <font>
        <b/>
        <sz val="9"/>
        <color rgb="FFFFFFFF"/>
        <name val="Arial"/>
        <charset val="1"/>
      </font>
      <fill>
        <patternFill>
          <bgColor rgb="FFC0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1F6B30"/>
      <rgbColor rgb="FF000080"/>
      <rgbColor rgb="FF808000"/>
      <rgbColor rgb="FF800080"/>
      <rgbColor rgb="FF008080"/>
      <rgbColor rgb="FFBFBFBF"/>
      <rgbColor rgb="FF808080"/>
      <rgbColor rgb="FF9999FF"/>
      <rgbColor rgb="FF7030A0"/>
      <rgbColor rgb="FFFFF2CC"/>
      <rgbColor rgb="FFDEEAF1"/>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C6EFCE"/>
      <rgbColor rgb="FFFFFF99"/>
      <rgbColor rgb="FF99CCFF"/>
      <rgbColor rgb="FFFF9999"/>
      <rgbColor rgb="FFCC99FF"/>
      <rgbColor rgb="FFFFD966"/>
      <rgbColor rgb="FF2E75B6"/>
      <rgbColor rgb="FF33CCCC"/>
      <rgbColor rgb="FF92D050"/>
      <rgbColor rgb="FFFFCC00"/>
      <rgbColor rgb="FFFF9900"/>
      <rgbColor rgb="FFFF6600"/>
      <rgbColor rgb="FF595959"/>
      <rgbColor rgb="FF969696"/>
      <rgbColor rgb="FF1F3864"/>
      <rgbColor rgb="FF339966"/>
      <rgbColor rgb="FF003300"/>
      <rgbColor rgb="FF333300"/>
      <rgbColor rgb="FF7F3F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26"/>
  <sheetViews>
    <sheetView showGridLines="0" tabSelected="1" topLeftCell="A17" zoomScaleNormal="100" workbookViewId="0">
      <selection activeCell="C20" sqref="C20"/>
    </sheetView>
  </sheetViews>
  <sheetFormatPr defaultColWidth="8.5703125" defaultRowHeight="14.45"/>
  <cols>
    <col min="1" max="1" width="3" customWidth="1"/>
    <col min="2" max="2" width="22" customWidth="1"/>
    <col min="3" max="3" width="107.7109375" customWidth="1"/>
    <col min="4" max="4" width="3" customWidth="1"/>
  </cols>
  <sheetData>
    <row r="2" spans="2:3" ht="30" customHeight="1">
      <c r="B2" s="43" t="s">
        <v>0</v>
      </c>
      <c r="C2" s="43"/>
    </row>
    <row r="4" spans="2:3" ht="19.5" customHeight="1">
      <c r="B4" s="44" t="s">
        <v>1</v>
      </c>
      <c r="C4" s="44"/>
    </row>
    <row r="5" spans="2:3" ht="30" customHeight="1">
      <c r="B5" s="6" t="s">
        <v>2</v>
      </c>
      <c r="C5" s="7" t="s">
        <v>3</v>
      </c>
    </row>
    <row r="7" spans="2:3" ht="19.5" customHeight="1">
      <c r="B7" s="44" t="s">
        <v>4</v>
      </c>
      <c r="C7" s="44"/>
    </row>
    <row r="8" spans="2:3" ht="30" customHeight="1">
      <c r="B8" s="6" t="s">
        <v>5</v>
      </c>
      <c r="C8" s="7" t="s">
        <v>6</v>
      </c>
    </row>
    <row r="9" spans="2:3" ht="30" customHeight="1">
      <c r="B9" s="6" t="s">
        <v>7</v>
      </c>
      <c r="C9" s="8" t="s">
        <v>8</v>
      </c>
    </row>
    <row r="10" spans="2:3" ht="30" customHeight="1">
      <c r="B10" s="6" t="s">
        <v>9</v>
      </c>
      <c r="C10" s="7" t="s">
        <v>10</v>
      </c>
    </row>
    <row r="11" spans="2:3" ht="30" customHeight="1">
      <c r="B11" s="6" t="s">
        <v>11</v>
      </c>
      <c r="C11" s="8" t="s">
        <v>12</v>
      </c>
    </row>
    <row r="12" spans="2:3" ht="30" customHeight="1">
      <c r="B12" s="6" t="s">
        <v>13</v>
      </c>
      <c r="C12" s="7" t="s">
        <v>14</v>
      </c>
    </row>
    <row r="13" spans="2:3" ht="30" customHeight="1">
      <c r="B13" s="6" t="s">
        <v>15</v>
      </c>
      <c r="C13" s="8" t="s">
        <v>16</v>
      </c>
    </row>
    <row r="14" spans="2:3" ht="30" customHeight="1">
      <c r="B14" s="6" t="s">
        <v>17</v>
      </c>
      <c r="C14" s="7" t="s">
        <v>18</v>
      </c>
    </row>
    <row r="16" spans="2:3" ht="19.5" customHeight="1">
      <c r="B16" s="44" t="s">
        <v>19</v>
      </c>
      <c r="C16" s="44"/>
    </row>
    <row r="17" spans="2:3" ht="30" customHeight="1">
      <c r="B17" s="6" t="s">
        <v>20</v>
      </c>
      <c r="C17" s="7" t="s">
        <v>21</v>
      </c>
    </row>
    <row r="18" spans="2:3" ht="30" customHeight="1">
      <c r="B18" s="6" t="s">
        <v>22</v>
      </c>
      <c r="C18" s="8" t="s">
        <v>23</v>
      </c>
    </row>
    <row r="19" spans="2:3" ht="30" customHeight="1">
      <c r="B19" s="6" t="s">
        <v>24</v>
      </c>
      <c r="C19" s="7" t="s">
        <v>25</v>
      </c>
    </row>
    <row r="20" spans="2:3" ht="30" customHeight="1">
      <c r="B20" s="6" t="s">
        <v>26</v>
      </c>
      <c r="C20" s="8" t="s">
        <v>27</v>
      </c>
    </row>
    <row r="22" spans="2:3" ht="19.5" customHeight="1">
      <c r="B22" s="44" t="s">
        <v>28</v>
      </c>
      <c r="C22" s="44"/>
    </row>
    <row r="23" spans="2:3" ht="30" customHeight="1">
      <c r="B23" s="42" t="s">
        <v>29</v>
      </c>
      <c r="C23" s="42"/>
    </row>
    <row r="24" spans="2:3" ht="30" customHeight="1">
      <c r="B24" s="42"/>
      <c r="C24" s="42"/>
    </row>
    <row r="25" spans="2:3" ht="30" customHeight="1">
      <c r="B25" s="42"/>
      <c r="C25" s="42"/>
    </row>
    <row r="26" spans="2:3" ht="30" customHeight="1">
      <c r="B26" s="42"/>
      <c r="C26" s="42"/>
    </row>
  </sheetData>
  <sheetProtection algorithmName="SHA-512" hashValue="qTyEeC+ae9rvtv7D9SDiHy9PcImiXyumjrwd1735IU2NYAZZxetdkfZNSWeC28RxRPRCK6HqM6ZdZzYg7wE9Og==" saltValue="SOIYqt4Gwib9u/Q1WL9onA==" spinCount="100000" sheet="1" objects="1" scenarios="1"/>
  <mergeCells count="6">
    <mergeCell ref="B23:C26"/>
    <mergeCell ref="B2:C2"/>
    <mergeCell ref="B4:C4"/>
    <mergeCell ref="B7:C7"/>
    <mergeCell ref="B16:C16"/>
    <mergeCell ref="B22:C2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F49"/>
  <sheetViews>
    <sheetView showGridLines="0" topLeftCell="A21" zoomScaleNormal="100" workbookViewId="0"/>
  </sheetViews>
  <sheetFormatPr defaultColWidth="8.5703125" defaultRowHeight="14.45"/>
  <cols>
    <col min="1" max="1" width="3" customWidth="1"/>
    <col min="2" max="2" width="28" customWidth="1"/>
    <col min="3" max="3" width="40" customWidth="1"/>
    <col min="4" max="4" width="20" customWidth="1"/>
    <col min="5" max="5" width="28" customWidth="1"/>
    <col min="6" max="6" width="3" customWidth="1"/>
  </cols>
  <sheetData>
    <row r="1" spans="2:6" ht="18" customHeight="1"/>
    <row r="2" spans="2:6" ht="18" customHeight="1">
      <c r="B2" s="45" t="s">
        <v>30</v>
      </c>
      <c r="C2" s="45"/>
      <c r="D2" s="45"/>
      <c r="E2" s="45"/>
    </row>
    <row r="3" spans="2:6" ht="18" customHeight="1">
      <c r="B3" s="45"/>
      <c r="C3" s="45"/>
      <c r="D3" s="45"/>
      <c r="E3" s="45"/>
    </row>
    <row r="4" spans="2:6" ht="18" customHeight="1">
      <c r="B4" s="46" t="s">
        <v>31</v>
      </c>
      <c r="C4" s="46"/>
      <c r="D4" s="46"/>
      <c r="E4" s="46"/>
    </row>
    <row r="5" spans="2:6" ht="18" customHeight="1"/>
    <row r="6" spans="2:6" ht="18" customHeight="1">
      <c r="B6" s="47" t="s">
        <v>32</v>
      </c>
      <c r="C6" s="47"/>
      <c r="D6" s="47"/>
      <c r="E6" s="47"/>
    </row>
    <row r="7" spans="2:6" ht="18" customHeight="1">
      <c r="B7" s="1" t="s">
        <v>33</v>
      </c>
      <c r="C7" s="48"/>
      <c r="D7" s="48"/>
      <c r="E7" s="48"/>
    </row>
    <row r="8" spans="2:6" ht="18" customHeight="1">
      <c r="B8" s="1" t="s">
        <v>34</v>
      </c>
      <c r="C8" s="48"/>
      <c r="D8" s="48"/>
      <c r="E8" s="48"/>
    </row>
    <row r="9" spans="2:6" ht="18" customHeight="1">
      <c r="B9" s="1" t="s">
        <v>35</v>
      </c>
      <c r="C9" s="48"/>
      <c r="D9" s="48"/>
      <c r="E9" s="48"/>
    </row>
    <row r="10" spans="2:6" ht="18" customHeight="1">
      <c r="B10" s="1" t="s">
        <v>36</v>
      </c>
      <c r="C10" s="48"/>
      <c r="D10" s="48"/>
      <c r="E10" s="48"/>
    </row>
    <row r="11" spans="2:6" ht="18" customHeight="1">
      <c r="B11" s="1" t="s">
        <v>37</v>
      </c>
      <c r="C11" s="48"/>
      <c r="D11" s="48"/>
      <c r="E11" s="48"/>
    </row>
    <row r="12" spans="2:6" ht="18" customHeight="1">
      <c r="B12" s="1" t="s">
        <v>38</v>
      </c>
      <c r="C12" s="48"/>
      <c r="D12" s="48"/>
      <c r="E12" s="48"/>
    </row>
    <row r="13" spans="2:6" ht="18" customHeight="1">
      <c r="B13" s="1" t="s">
        <v>39</v>
      </c>
      <c r="C13" s="48"/>
      <c r="D13" s="48"/>
      <c r="E13" s="48"/>
    </row>
    <row r="14" spans="2:6" ht="18" customHeight="1"/>
    <row r="15" spans="2:6" ht="18" customHeight="1">
      <c r="B15" s="47" t="s">
        <v>40</v>
      </c>
      <c r="C15" s="47"/>
      <c r="D15" s="47"/>
      <c r="E15" s="47"/>
    </row>
    <row r="16" spans="2:6" ht="18" customHeight="1">
      <c r="B16" s="2" t="s">
        <v>41</v>
      </c>
      <c r="C16" s="2" t="s">
        <v>42</v>
      </c>
      <c r="D16" s="2" t="s">
        <v>43</v>
      </c>
      <c r="E16" s="2" t="s">
        <v>44</v>
      </c>
      <c r="F16" s="3"/>
    </row>
    <row r="17" spans="2:6" ht="18" customHeight="1">
      <c r="B17" s="4"/>
      <c r="C17" s="4"/>
      <c r="D17" s="4"/>
      <c r="E17" s="4"/>
      <c r="F17" s="4"/>
    </row>
    <row r="18" spans="2:6" ht="18" customHeight="1">
      <c r="B18" s="5"/>
      <c r="C18" s="5"/>
      <c r="D18" s="5"/>
      <c r="E18" s="5"/>
      <c r="F18" s="5"/>
    </row>
    <row r="19" spans="2:6" ht="18" customHeight="1">
      <c r="B19" s="4"/>
      <c r="C19" s="4"/>
      <c r="D19" s="4"/>
      <c r="E19" s="4"/>
      <c r="F19" s="4"/>
    </row>
    <row r="20" spans="2:6" ht="18" customHeight="1">
      <c r="B20" s="5"/>
      <c r="C20" s="5"/>
      <c r="D20" s="5"/>
      <c r="E20" s="5"/>
      <c r="F20" s="5"/>
    </row>
    <row r="21" spans="2:6" ht="18" customHeight="1">
      <c r="B21" s="4"/>
      <c r="C21" s="4"/>
      <c r="D21" s="4"/>
      <c r="E21" s="4"/>
      <c r="F21" s="4"/>
    </row>
    <row r="22" spans="2:6" ht="18" customHeight="1"/>
    <row r="23" spans="2:6" ht="18" customHeight="1">
      <c r="B23" s="47" t="s">
        <v>45</v>
      </c>
      <c r="C23" s="47"/>
      <c r="D23" s="47"/>
      <c r="E23" s="47"/>
    </row>
    <row r="24" spans="2:6" ht="18" customHeight="1">
      <c r="B24" s="1" t="s">
        <v>46</v>
      </c>
      <c r="C24" s="48" t="s">
        <v>47</v>
      </c>
      <c r="D24" s="48"/>
      <c r="E24" s="48"/>
    </row>
    <row r="25" spans="2:6" ht="18" customHeight="1">
      <c r="B25" s="1" t="s">
        <v>48</v>
      </c>
      <c r="C25" s="48" t="s">
        <v>49</v>
      </c>
      <c r="D25" s="48"/>
      <c r="E25" s="48"/>
    </row>
    <row r="26" spans="2:6" ht="18" customHeight="1">
      <c r="B26" s="1" t="s">
        <v>50</v>
      </c>
      <c r="C26" s="48" t="s">
        <v>51</v>
      </c>
      <c r="D26" s="48"/>
      <c r="E26" s="48"/>
    </row>
    <row r="27" spans="2:6" ht="18" customHeight="1">
      <c r="B27" s="1" t="s">
        <v>52</v>
      </c>
      <c r="C27" s="48"/>
      <c r="D27" s="48"/>
      <c r="E27" s="48"/>
    </row>
    <row r="28" spans="2:6" ht="18" customHeight="1"/>
    <row r="29" spans="2:6" ht="18" customHeight="1"/>
    <row r="30" spans="2:6" ht="18" customHeight="1"/>
    <row r="31" spans="2:6" ht="18" customHeight="1"/>
    <row r="32" spans="2: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sheetData>
  <mergeCells count="16">
    <mergeCell ref="C27:E27"/>
    <mergeCell ref="B15:E15"/>
    <mergeCell ref="B23:E23"/>
    <mergeCell ref="C24:E24"/>
    <mergeCell ref="C25:E25"/>
    <mergeCell ref="C26:E26"/>
    <mergeCell ref="C9:E9"/>
    <mergeCell ref="C10:E10"/>
    <mergeCell ref="C11:E11"/>
    <mergeCell ref="C12:E12"/>
    <mergeCell ref="C13:E13"/>
    <mergeCell ref="B2:E3"/>
    <mergeCell ref="B4:E4"/>
    <mergeCell ref="B6:E6"/>
    <mergeCell ref="C7:E7"/>
    <mergeCell ref="C8:E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35"/>
  <sheetViews>
    <sheetView showGridLines="0" zoomScaleNormal="100" workbookViewId="0">
      <pane xSplit="4" ySplit="6" topLeftCell="O13" activePane="bottomRight" state="frozen"/>
      <selection pane="bottomRight" activeCell="R14" sqref="R14"/>
      <selection pane="bottomLeft" activeCell="A7" sqref="A7"/>
      <selection pane="topRight" activeCell="E1" sqref="E1"/>
    </sheetView>
  </sheetViews>
  <sheetFormatPr defaultColWidth="8.5703125" defaultRowHeight="14.45"/>
  <cols>
    <col min="1" max="1" width="22" customWidth="1"/>
    <col min="2" max="2" width="7" customWidth="1"/>
    <col min="3" max="3" width="30" customWidth="1"/>
    <col min="4" max="4" width="32" customWidth="1"/>
    <col min="5" max="6" width="10" customWidth="1"/>
    <col min="7" max="7" width="12" customWidth="1"/>
    <col min="8" max="8" width="42" customWidth="1"/>
    <col min="9" max="9" width="14" customWidth="1"/>
    <col min="10" max="10" width="22" customWidth="1"/>
    <col min="11" max="11" width="16" customWidth="1"/>
    <col min="12" max="12" width="12" customWidth="1"/>
    <col min="13" max="13" width="22" customWidth="1"/>
    <col min="14" max="14" width="10" customWidth="1"/>
    <col min="15" max="15" width="13.140625" customWidth="1"/>
    <col min="16" max="16" width="12" customWidth="1"/>
    <col min="17" max="17" width="32" customWidth="1"/>
    <col min="18" max="18" width="12" customWidth="1"/>
    <col min="19" max="19" width="22" customWidth="1"/>
    <col min="20" max="20" width="32" customWidth="1"/>
  </cols>
  <sheetData>
    <row r="1" spans="1:20" ht="25.5" customHeight="1">
      <c r="A1" s="49" t="s">
        <v>53</v>
      </c>
      <c r="B1" s="49"/>
      <c r="C1" s="49"/>
      <c r="D1" s="49"/>
      <c r="E1" s="49"/>
      <c r="F1" s="49"/>
      <c r="G1" s="49"/>
      <c r="H1" s="49"/>
      <c r="I1" s="49"/>
      <c r="J1" s="49"/>
      <c r="K1" s="49"/>
      <c r="L1" s="49"/>
      <c r="M1" s="49"/>
      <c r="N1" s="49"/>
      <c r="O1" s="49"/>
      <c r="P1" s="49"/>
      <c r="Q1" s="49"/>
      <c r="R1" s="49"/>
      <c r="S1" s="49"/>
      <c r="T1" s="49"/>
    </row>
    <row r="2" spans="1:20" ht="18" customHeight="1">
      <c r="A2" s="50" t="s">
        <v>54</v>
      </c>
      <c r="B2" s="50"/>
      <c r="C2" s="50"/>
      <c r="D2" s="50"/>
      <c r="E2" s="50"/>
      <c r="F2" s="50"/>
      <c r="G2" s="50"/>
      <c r="H2" s="51" t="s">
        <v>55</v>
      </c>
      <c r="I2" s="51"/>
      <c r="J2" s="51"/>
      <c r="K2" s="51"/>
      <c r="L2" s="51"/>
      <c r="M2" s="51"/>
      <c r="N2" s="52" t="s">
        <v>56</v>
      </c>
      <c r="O2" s="52"/>
      <c r="P2" s="52"/>
      <c r="Q2" s="52"/>
      <c r="R2" s="52"/>
      <c r="S2" s="52"/>
      <c r="T2" s="52"/>
    </row>
    <row r="3" spans="1:20" ht="36" customHeight="1">
      <c r="A3" s="53" t="s">
        <v>57</v>
      </c>
      <c r="B3" s="53" t="s">
        <v>58</v>
      </c>
      <c r="C3" s="53" t="s">
        <v>59</v>
      </c>
      <c r="D3" s="53" t="s">
        <v>60</v>
      </c>
      <c r="E3" s="53" t="s">
        <v>61</v>
      </c>
      <c r="F3" s="53" t="s">
        <v>62</v>
      </c>
      <c r="G3" s="53" t="s">
        <v>63</v>
      </c>
      <c r="H3" s="9" t="s">
        <v>64</v>
      </c>
      <c r="I3" s="9" t="s">
        <v>65</v>
      </c>
      <c r="J3" s="53" t="s">
        <v>66</v>
      </c>
      <c r="K3" s="53" t="s">
        <v>67</v>
      </c>
      <c r="L3" s="53" t="s">
        <v>68</v>
      </c>
      <c r="M3" s="53" t="s">
        <v>69</v>
      </c>
      <c r="N3" s="53" t="s">
        <v>70</v>
      </c>
      <c r="O3" s="53" t="s">
        <v>71</v>
      </c>
      <c r="P3" s="53" t="s">
        <v>72</v>
      </c>
      <c r="Q3" s="53" t="s">
        <v>73</v>
      </c>
      <c r="R3" s="53" t="s">
        <v>74</v>
      </c>
      <c r="S3" s="53" t="s">
        <v>75</v>
      </c>
      <c r="T3" s="53" t="s">
        <v>76</v>
      </c>
    </row>
    <row r="4" spans="1:20" ht="21.75" customHeight="1">
      <c r="A4" s="53"/>
      <c r="B4" s="53"/>
      <c r="C4" s="53"/>
      <c r="D4" s="53"/>
      <c r="E4" s="53"/>
      <c r="F4" s="53"/>
      <c r="G4" s="53"/>
      <c r="H4" s="10" t="s">
        <v>77</v>
      </c>
      <c r="I4" s="10" t="s">
        <v>78</v>
      </c>
      <c r="J4" s="53"/>
      <c r="K4" s="53"/>
      <c r="L4" s="53"/>
      <c r="M4" s="53"/>
      <c r="N4" s="53"/>
      <c r="O4" s="53"/>
      <c r="P4" s="53"/>
      <c r="Q4" s="53"/>
      <c r="R4" s="53"/>
      <c r="S4" s="53"/>
      <c r="T4" s="53"/>
    </row>
    <row r="5" spans="1:20" ht="19.5" customHeight="1">
      <c r="A5" s="54" t="s">
        <v>79</v>
      </c>
      <c r="B5" s="54"/>
      <c r="C5" s="54"/>
      <c r="D5" s="54"/>
      <c r="E5" s="54"/>
      <c r="F5" s="54"/>
      <c r="G5" s="54"/>
      <c r="H5" s="54"/>
      <c r="I5" s="54"/>
      <c r="J5" s="54"/>
      <c r="K5" s="54"/>
      <c r="L5" s="54"/>
      <c r="M5" s="54"/>
      <c r="N5" s="54"/>
      <c r="O5" s="54"/>
      <c r="P5" s="54"/>
      <c r="Q5" s="54"/>
      <c r="R5" s="54"/>
      <c r="S5" s="54"/>
      <c r="T5" s="54"/>
    </row>
    <row r="6" spans="1:20" ht="48" customHeight="1">
      <c r="A6" s="11" t="s">
        <v>80</v>
      </c>
      <c r="B6" s="11" t="s">
        <v>81</v>
      </c>
      <c r="C6" s="11" t="s">
        <v>82</v>
      </c>
      <c r="D6" s="11" t="s">
        <v>83</v>
      </c>
      <c r="E6" s="11">
        <v>3</v>
      </c>
      <c r="F6" s="11">
        <v>1</v>
      </c>
      <c r="G6" s="11" t="str">
        <f t="shared" ref="G6:G35" si="0">IF(OR(E6="",F6=""),"",IF(E6*F6&gt;=20,"EXTREME",IF(E6*F6&gt;=10,"HIGH",IF(E6*F6&gt;=5,"MEDIUM","LOW"))))</f>
        <v>LOW</v>
      </c>
      <c r="H6" s="11" t="s">
        <v>84</v>
      </c>
      <c r="I6" s="11" t="s">
        <v>85</v>
      </c>
      <c r="J6" s="11" t="s">
        <v>86</v>
      </c>
      <c r="K6" s="11" t="s">
        <v>87</v>
      </c>
      <c r="L6" s="11"/>
      <c r="M6" s="11" t="s">
        <v>88</v>
      </c>
      <c r="N6" s="11">
        <v>1</v>
      </c>
      <c r="O6" s="11">
        <v>3</v>
      </c>
      <c r="P6" s="11" t="str">
        <f t="shared" ref="P6:P35" si="1">IF(OR(N6="",O6=""),"",IF(N6*O6&gt;=20,"EXTREME",IF(N6*O6&gt;=10,"HIGH",IF(N6*O6&gt;=5,"MEDIUM","LOW"))))</f>
        <v>LOW</v>
      </c>
      <c r="Q6" s="11" t="s">
        <v>89</v>
      </c>
      <c r="R6" s="11" t="s">
        <v>90</v>
      </c>
      <c r="S6" s="11"/>
      <c r="T6" s="11" t="s">
        <v>91</v>
      </c>
    </row>
    <row r="7" spans="1:20" ht="48" customHeight="1">
      <c r="A7" s="12" t="s">
        <v>80</v>
      </c>
      <c r="B7" s="12" t="s">
        <v>92</v>
      </c>
      <c r="C7" s="12" t="s">
        <v>93</v>
      </c>
      <c r="D7" s="12" t="s">
        <v>94</v>
      </c>
      <c r="E7" s="12">
        <v>3</v>
      </c>
      <c r="F7" s="12">
        <v>3</v>
      </c>
      <c r="G7" s="12" t="str">
        <f t="shared" si="0"/>
        <v>MEDIUM</v>
      </c>
      <c r="H7" s="12" t="s">
        <v>95</v>
      </c>
      <c r="I7" s="12" t="s">
        <v>85</v>
      </c>
      <c r="J7" s="12" t="s">
        <v>96</v>
      </c>
      <c r="K7" s="12" t="s">
        <v>97</v>
      </c>
      <c r="L7" s="12"/>
      <c r="M7" s="12" t="s">
        <v>98</v>
      </c>
      <c r="N7" s="12">
        <v>1</v>
      </c>
      <c r="O7" s="12">
        <v>4</v>
      </c>
      <c r="P7" s="12" t="str">
        <f t="shared" si="1"/>
        <v>LOW</v>
      </c>
      <c r="Q7" s="12" t="s">
        <v>99</v>
      </c>
      <c r="R7" s="12" t="s">
        <v>90</v>
      </c>
      <c r="S7" s="12"/>
      <c r="T7" s="12" t="s">
        <v>100</v>
      </c>
    </row>
    <row r="8" spans="1:20" ht="48" customHeight="1">
      <c r="A8" s="11" t="s">
        <v>80</v>
      </c>
      <c r="B8" s="11" t="s">
        <v>101</v>
      </c>
      <c r="C8" s="11" t="s">
        <v>102</v>
      </c>
      <c r="D8" s="11" t="s">
        <v>103</v>
      </c>
      <c r="E8" s="11">
        <v>2</v>
      </c>
      <c r="F8" s="11">
        <v>4</v>
      </c>
      <c r="G8" s="11" t="str">
        <f t="shared" si="0"/>
        <v>MEDIUM</v>
      </c>
      <c r="H8" s="11" t="s">
        <v>104</v>
      </c>
      <c r="I8" s="11" t="s">
        <v>105</v>
      </c>
      <c r="J8" s="11" t="s">
        <v>86</v>
      </c>
      <c r="K8" s="11" t="s">
        <v>106</v>
      </c>
      <c r="L8" s="11"/>
      <c r="M8" s="11" t="s">
        <v>88</v>
      </c>
      <c r="N8" s="11">
        <v>2</v>
      </c>
      <c r="O8" s="11">
        <v>3</v>
      </c>
      <c r="P8" s="11" t="str">
        <f t="shared" si="1"/>
        <v>MEDIUM</v>
      </c>
      <c r="Q8" s="11" t="s">
        <v>107</v>
      </c>
      <c r="R8" s="11" t="s">
        <v>108</v>
      </c>
      <c r="S8" s="11" t="s">
        <v>109</v>
      </c>
      <c r="T8" s="11" t="s">
        <v>110</v>
      </c>
    </row>
    <row r="9" spans="1:20" ht="48" customHeight="1">
      <c r="A9" s="12" t="s">
        <v>111</v>
      </c>
      <c r="B9" s="12" t="s">
        <v>112</v>
      </c>
      <c r="C9" s="12" t="s">
        <v>113</v>
      </c>
      <c r="D9" s="12" t="s">
        <v>114</v>
      </c>
      <c r="E9" s="12">
        <v>3</v>
      </c>
      <c r="F9" s="12">
        <v>4</v>
      </c>
      <c r="G9" s="12" t="str">
        <f t="shared" si="0"/>
        <v>HIGH</v>
      </c>
      <c r="H9" s="12" t="s">
        <v>115</v>
      </c>
      <c r="I9" s="12" t="s">
        <v>85</v>
      </c>
      <c r="J9" s="12" t="s">
        <v>86</v>
      </c>
      <c r="K9" s="12" t="s">
        <v>116</v>
      </c>
      <c r="L9" s="12"/>
      <c r="M9" s="12" t="s">
        <v>88</v>
      </c>
      <c r="N9" s="12">
        <v>1</v>
      </c>
      <c r="O9" s="12">
        <v>4</v>
      </c>
      <c r="P9" s="12" t="str">
        <f t="shared" si="1"/>
        <v>LOW</v>
      </c>
      <c r="Q9" s="12" t="s">
        <v>117</v>
      </c>
      <c r="R9" s="12" t="s">
        <v>90</v>
      </c>
      <c r="S9" s="12"/>
      <c r="T9" s="12" t="s">
        <v>118</v>
      </c>
    </row>
    <row r="10" spans="1:20" ht="48" customHeight="1">
      <c r="A10" s="11" t="s">
        <v>111</v>
      </c>
      <c r="B10" s="11" t="s">
        <v>119</v>
      </c>
      <c r="C10" s="11" t="s">
        <v>120</v>
      </c>
      <c r="D10" s="11" t="s">
        <v>121</v>
      </c>
      <c r="E10" s="11">
        <v>2</v>
      </c>
      <c r="F10" s="11">
        <v>3</v>
      </c>
      <c r="G10" s="11" t="str">
        <f t="shared" si="0"/>
        <v>MEDIUM</v>
      </c>
      <c r="H10" s="11" t="s">
        <v>122</v>
      </c>
      <c r="I10" s="11" t="s">
        <v>105</v>
      </c>
      <c r="J10" s="11" t="s">
        <v>86</v>
      </c>
      <c r="K10" s="11" t="s">
        <v>123</v>
      </c>
      <c r="L10" s="11"/>
      <c r="M10" s="11" t="s">
        <v>124</v>
      </c>
      <c r="N10" s="11">
        <v>1</v>
      </c>
      <c r="O10" s="11">
        <v>3</v>
      </c>
      <c r="P10" s="11" t="str">
        <f t="shared" si="1"/>
        <v>LOW</v>
      </c>
      <c r="Q10" s="11" t="s">
        <v>125</v>
      </c>
      <c r="R10" s="11" t="s">
        <v>108</v>
      </c>
      <c r="S10" s="11"/>
      <c r="T10" s="11" t="s">
        <v>126</v>
      </c>
    </row>
    <row r="11" spans="1:20" ht="48" customHeight="1">
      <c r="A11" s="12" t="s">
        <v>127</v>
      </c>
      <c r="B11" s="12" t="s">
        <v>128</v>
      </c>
      <c r="C11" s="12" t="s">
        <v>129</v>
      </c>
      <c r="D11" s="12" t="s">
        <v>130</v>
      </c>
      <c r="E11" s="12">
        <v>3</v>
      </c>
      <c r="F11" s="12">
        <v>5</v>
      </c>
      <c r="G11" s="12" t="str">
        <f t="shared" si="0"/>
        <v>HIGH</v>
      </c>
      <c r="H11" s="12" t="s">
        <v>131</v>
      </c>
      <c r="I11" s="12" t="s">
        <v>105</v>
      </c>
      <c r="J11" s="12" t="s">
        <v>86</v>
      </c>
      <c r="K11" s="12" t="s">
        <v>132</v>
      </c>
      <c r="L11" s="12"/>
      <c r="M11" s="12" t="s">
        <v>133</v>
      </c>
      <c r="N11" s="12">
        <v>1</v>
      </c>
      <c r="O11" s="12">
        <v>5</v>
      </c>
      <c r="P11" s="12" t="str">
        <f t="shared" si="1"/>
        <v>MEDIUM</v>
      </c>
      <c r="Q11" s="12" t="s">
        <v>134</v>
      </c>
      <c r="R11" s="12" t="s">
        <v>108</v>
      </c>
      <c r="S11" s="12" t="s">
        <v>135</v>
      </c>
      <c r="T11" s="12" t="s">
        <v>136</v>
      </c>
    </row>
    <row r="12" spans="1:20" ht="48" customHeight="1">
      <c r="A12" s="11" t="s">
        <v>80</v>
      </c>
      <c r="B12" s="11" t="s">
        <v>137</v>
      </c>
      <c r="C12" s="11" t="s">
        <v>138</v>
      </c>
      <c r="D12" s="11" t="s">
        <v>139</v>
      </c>
      <c r="E12" s="11">
        <v>2</v>
      </c>
      <c r="F12" s="11">
        <v>3</v>
      </c>
      <c r="G12" s="11" t="str">
        <f t="shared" si="0"/>
        <v>MEDIUM</v>
      </c>
      <c r="H12" s="11" t="s">
        <v>140</v>
      </c>
      <c r="I12" s="11" t="s">
        <v>85</v>
      </c>
      <c r="J12" s="11" t="s">
        <v>86</v>
      </c>
      <c r="K12" s="11" t="s">
        <v>141</v>
      </c>
      <c r="L12" s="11"/>
      <c r="M12" s="11" t="s">
        <v>98</v>
      </c>
      <c r="N12" s="11">
        <v>1</v>
      </c>
      <c r="O12" s="11">
        <v>3</v>
      </c>
      <c r="P12" s="11" t="str">
        <f t="shared" si="1"/>
        <v>LOW</v>
      </c>
      <c r="Q12" s="11" t="s">
        <v>142</v>
      </c>
      <c r="R12" s="11" t="s">
        <v>90</v>
      </c>
      <c r="S12" s="11"/>
      <c r="T12" s="11" t="s">
        <v>143</v>
      </c>
    </row>
    <row r="13" spans="1:20" ht="48" customHeight="1">
      <c r="A13" s="12" t="s">
        <v>80</v>
      </c>
      <c r="B13" s="12" t="s">
        <v>144</v>
      </c>
      <c r="C13" s="12" t="s">
        <v>145</v>
      </c>
      <c r="D13" s="12" t="s">
        <v>146</v>
      </c>
      <c r="E13" s="12">
        <v>3</v>
      </c>
      <c r="F13" s="12">
        <v>3</v>
      </c>
      <c r="G13" s="12" t="str">
        <f t="shared" si="0"/>
        <v>MEDIUM</v>
      </c>
      <c r="H13" s="12" t="s">
        <v>147</v>
      </c>
      <c r="I13" s="12" t="s">
        <v>85</v>
      </c>
      <c r="J13" s="12" t="s">
        <v>96</v>
      </c>
      <c r="K13" s="12" t="s">
        <v>148</v>
      </c>
      <c r="L13" s="12"/>
      <c r="M13" s="12" t="s">
        <v>98</v>
      </c>
      <c r="N13" s="12">
        <v>2</v>
      </c>
      <c r="O13" s="12">
        <v>2</v>
      </c>
      <c r="P13" s="12" t="str">
        <f t="shared" si="1"/>
        <v>LOW</v>
      </c>
      <c r="Q13" s="12" t="s">
        <v>149</v>
      </c>
      <c r="R13" s="12" t="s">
        <v>90</v>
      </c>
      <c r="S13" s="12"/>
      <c r="T13" s="12" t="s">
        <v>150</v>
      </c>
    </row>
    <row r="14" spans="1:20" ht="48" customHeight="1">
      <c r="A14" s="11" t="s">
        <v>151</v>
      </c>
      <c r="B14" s="11" t="s">
        <v>152</v>
      </c>
      <c r="C14" s="11" t="s">
        <v>153</v>
      </c>
      <c r="D14" s="11" t="s">
        <v>154</v>
      </c>
      <c r="E14" s="11">
        <v>3</v>
      </c>
      <c r="F14" s="11">
        <v>3</v>
      </c>
      <c r="G14" s="11" t="str">
        <f t="shared" si="0"/>
        <v>MEDIUM</v>
      </c>
      <c r="H14" s="11" t="s">
        <v>155</v>
      </c>
      <c r="I14" s="11" t="s">
        <v>85</v>
      </c>
      <c r="J14" s="11" t="s">
        <v>96</v>
      </c>
      <c r="K14" s="11" t="s">
        <v>156</v>
      </c>
      <c r="L14" s="11"/>
      <c r="M14" s="11" t="s">
        <v>88</v>
      </c>
      <c r="N14" s="11">
        <v>2</v>
      </c>
      <c r="O14" s="11">
        <v>3</v>
      </c>
      <c r="P14" s="11" t="str">
        <f t="shared" si="1"/>
        <v>MEDIUM</v>
      </c>
      <c r="Q14" s="11" t="s">
        <v>157</v>
      </c>
      <c r="R14" s="11" t="s">
        <v>90</v>
      </c>
      <c r="S14" s="11"/>
      <c r="T14" s="11" t="s">
        <v>158</v>
      </c>
    </row>
    <row r="15" spans="1:20" ht="48" customHeight="1">
      <c r="A15" s="12" t="s">
        <v>80</v>
      </c>
      <c r="B15" s="12" t="s">
        <v>159</v>
      </c>
      <c r="C15" s="12" t="s">
        <v>160</v>
      </c>
      <c r="D15" s="12" t="s">
        <v>161</v>
      </c>
      <c r="E15" s="12">
        <v>2</v>
      </c>
      <c r="F15" s="12">
        <v>2</v>
      </c>
      <c r="G15" s="12" t="str">
        <f t="shared" si="0"/>
        <v>LOW</v>
      </c>
      <c r="H15" s="12" t="s">
        <v>162</v>
      </c>
      <c r="I15" s="12" t="s">
        <v>105</v>
      </c>
      <c r="J15" s="12" t="s">
        <v>86</v>
      </c>
      <c r="K15" s="12" t="s">
        <v>163</v>
      </c>
      <c r="L15" s="12"/>
      <c r="M15" s="12" t="s">
        <v>124</v>
      </c>
      <c r="N15" s="12">
        <v>1</v>
      </c>
      <c r="O15" s="12">
        <v>2</v>
      </c>
      <c r="P15" s="12" t="str">
        <f t="shared" si="1"/>
        <v>LOW</v>
      </c>
      <c r="Q15" s="12" t="s">
        <v>164</v>
      </c>
      <c r="R15" s="12" t="s">
        <v>90</v>
      </c>
      <c r="S15" s="12"/>
      <c r="T15" s="12"/>
    </row>
    <row r="16" spans="1:20" ht="48" customHeight="1">
      <c r="A16" s="11" t="s">
        <v>165</v>
      </c>
      <c r="B16" s="11" t="s">
        <v>166</v>
      </c>
      <c r="C16" s="11" t="s">
        <v>167</v>
      </c>
      <c r="D16" s="11" t="s">
        <v>168</v>
      </c>
      <c r="E16" s="11">
        <v>2</v>
      </c>
      <c r="F16" s="11">
        <v>2</v>
      </c>
      <c r="G16" s="11" t="str">
        <f t="shared" si="0"/>
        <v>LOW</v>
      </c>
      <c r="H16" s="11" t="s">
        <v>169</v>
      </c>
      <c r="I16" s="11" t="s">
        <v>105</v>
      </c>
      <c r="J16" s="11" t="s">
        <v>86</v>
      </c>
      <c r="K16" s="11" t="s">
        <v>170</v>
      </c>
      <c r="L16" s="11"/>
      <c r="M16" s="11" t="s">
        <v>124</v>
      </c>
      <c r="N16" s="11">
        <v>2</v>
      </c>
      <c r="O16" s="11">
        <v>3</v>
      </c>
      <c r="P16" s="11" t="str">
        <f t="shared" si="1"/>
        <v>MEDIUM</v>
      </c>
      <c r="Q16" s="11" t="s">
        <v>171</v>
      </c>
      <c r="R16" s="11" t="s">
        <v>108</v>
      </c>
      <c r="S16" s="11"/>
      <c r="T16" s="11" t="s">
        <v>172</v>
      </c>
    </row>
    <row r="17" spans="1:20" ht="48" customHeight="1">
      <c r="A17" s="12" t="s">
        <v>80</v>
      </c>
      <c r="B17" s="12" t="s">
        <v>173</v>
      </c>
      <c r="C17" s="12" t="s">
        <v>174</v>
      </c>
      <c r="D17" s="12" t="s">
        <v>175</v>
      </c>
      <c r="E17" s="12">
        <v>3</v>
      </c>
      <c r="F17" s="12">
        <v>3</v>
      </c>
      <c r="G17" s="12" t="str">
        <f t="shared" si="0"/>
        <v>MEDIUM</v>
      </c>
      <c r="H17" s="12" t="s">
        <v>176</v>
      </c>
      <c r="I17" s="12" t="s">
        <v>105</v>
      </c>
      <c r="J17" s="12" t="s">
        <v>86</v>
      </c>
      <c r="K17" s="12" t="s">
        <v>177</v>
      </c>
      <c r="L17" s="12"/>
      <c r="M17" s="12" t="s">
        <v>124</v>
      </c>
      <c r="N17" s="12">
        <v>2</v>
      </c>
      <c r="O17" s="12">
        <v>2</v>
      </c>
      <c r="P17" s="12" t="str">
        <f t="shared" si="1"/>
        <v>LOW</v>
      </c>
      <c r="Q17" s="12" t="s">
        <v>178</v>
      </c>
      <c r="R17" s="12" t="s">
        <v>90</v>
      </c>
      <c r="S17" s="12"/>
      <c r="T17" s="12" t="s">
        <v>179</v>
      </c>
    </row>
    <row r="18" spans="1:20" ht="48" customHeight="1">
      <c r="A18" s="11" t="s">
        <v>127</v>
      </c>
      <c r="B18" s="11" t="s">
        <v>180</v>
      </c>
      <c r="C18" s="11" t="s">
        <v>181</v>
      </c>
      <c r="D18" s="11" t="s">
        <v>182</v>
      </c>
      <c r="E18" s="11">
        <v>3</v>
      </c>
      <c r="F18" s="11">
        <v>4</v>
      </c>
      <c r="G18" s="11" t="str">
        <f t="shared" si="0"/>
        <v>HIGH</v>
      </c>
      <c r="H18" s="11" t="s">
        <v>183</v>
      </c>
      <c r="I18" s="11" t="s">
        <v>105</v>
      </c>
      <c r="J18" s="11" t="s">
        <v>86</v>
      </c>
      <c r="K18" s="11" t="s">
        <v>184</v>
      </c>
      <c r="L18" s="11"/>
      <c r="M18" s="11" t="s">
        <v>124</v>
      </c>
      <c r="N18" s="11">
        <v>1</v>
      </c>
      <c r="O18" s="11">
        <v>4</v>
      </c>
      <c r="P18" s="11" t="str">
        <f t="shared" si="1"/>
        <v>LOW</v>
      </c>
      <c r="Q18" s="11" t="s">
        <v>185</v>
      </c>
      <c r="R18" s="11" t="s">
        <v>108</v>
      </c>
      <c r="S18" s="11"/>
      <c r="T18" s="11" t="s">
        <v>186</v>
      </c>
    </row>
    <row r="19" spans="1:20" ht="48" customHeight="1">
      <c r="A19" s="12" t="s">
        <v>80</v>
      </c>
      <c r="B19" s="12" t="s">
        <v>187</v>
      </c>
      <c r="C19" s="12" t="s">
        <v>188</v>
      </c>
      <c r="D19" s="12" t="s">
        <v>189</v>
      </c>
      <c r="E19" s="12">
        <v>2</v>
      </c>
      <c r="F19" s="12">
        <v>4</v>
      </c>
      <c r="G19" s="12" t="str">
        <f t="shared" si="0"/>
        <v>MEDIUM</v>
      </c>
      <c r="H19" s="12" t="s">
        <v>190</v>
      </c>
      <c r="I19" s="12" t="s">
        <v>105</v>
      </c>
      <c r="J19" s="12" t="s">
        <v>86</v>
      </c>
      <c r="K19" s="12" t="s">
        <v>191</v>
      </c>
      <c r="L19" s="12"/>
      <c r="M19" s="12" t="s">
        <v>124</v>
      </c>
      <c r="N19" s="12">
        <v>1</v>
      </c>
      <c r="O19" s="12">
        <v>5</v>
      </c>
      <c r="P19" s="12" t="str">
        <f t="shared" si="1"/>
        <v>MEDIUM</v>
      </c>
      <c r="Q19" s="12" t="s">
        <v>192</v>
      </c>
      <c r="R19" s="12" t="s">
        <v>108</v>
      </c>
      <c r="S19" s="12" t="s">
        <v>193</v>
      </c>
      <c r="T19" s="12" t="s">
        <v>194</v>
      </c>
    </row>
    <row r="20" spans="1:20" ht="48" customHeight="1">
      <c r="A20" s="11" t="s">
        <v>80</v>
      </c>
      <c r="B20" s="11" t="s">
        <v>195</v>
      </c>
      <c r="C20" s="11" t="s">
        <v>196</v>
      </c>
      <c r="D20" s="11" t="s">
        <v>197</v>
      </c>
      <c r="E20" s="11">
        <v>2</v>
      </c>
      <c r="F20" s="11">
        <v>3</v>
      </c>
      <c r="G20" s="11" t="str">
        <f t="shared" si="0"/>
        <v>MEDIUM</v>
      </c>
      <c r="H20" s="11" t="s">
        <v>198</v>
      </c>
      <c r="I20" s="11" t="s">
        <v>105</v>
      </c>
      <c r="J20" s="11" t="s">
        <v>199</v>
      </c>
      <c r="K20" s="11" t="s">
        <v>200</v>
      </c>
      <c r="L20" s="11"/>
      <c r="M20" s="11" t="s">
        <v>124</v>
      </c>
      <c r="N20" s="11">
        <v>1</v>
      </c>
      <c r="O20" s="11">
        <v>5</v>
      </c>
      <c r="P20" s="11" t="str">
        <f t="shared" si="1"/>
        <v>MEDIUM</v>
      </c>
      <c r="Q20" s="11" t="s">
        <v>201</v>
      </c>
      <c r="R20" s="11" t="s">
        <v>108</v>
      </c>
      <c r="S20" s="11" t="s">
        <v>202</v>
      </c>
      <c r="T20" s="11" t="s">
        <v>203</v>
      </c>
    </row>
    <row r="21" spans="1:20" ht="39.75" customHeight="1">
      <c r="A21" s="11"/>
      <c r="B21" s="11"/>
      <c r="C21" s="11"/>
      <c r="D21" s="11"/>
      <c r="E21" s="11"/>
      <c r="F21" s="11"/>
      <c r="G21" s="11" t="str">
        <f t="shared" si="0"/>
        <v/>
      </c>
      <c r="H21" s="11"/>
      <c r="I21" s="11"/>
      <c r="J21" s="11"/>
      <c r="K21" s="11"/>
      <c r="L21" s="11"/>
      <c r="M21" s="11"/>
      <c r="N21" s="11"/>
      <c r="O21" s="11"/>
      <c r="P21" s="11" t="str">
        <f t="shared" si="1"/>
        <v/>
      </c>
      <c r="Q21" s="11"/>
      <c r="R21" s="11"/>
      <c r="S21" s="11"/>
      <c r="T21" s="11"/>
    </row>
    <row r="22" spans="1:20" ht="39.75" customHeight="1">
      <c r="A22" s="12"/>
      <c r="B22" s="12"/>
      <c r="C22" s="12"/>
      <c r="D22" s="12"/>
      <c r="E22" s="12"/>
      <c r="F22" s="12"/>
      <c r="G22" s="12" t="str">
        <f t="shared" si="0"/>
        <v/>
      </c>
      <c r="H22" s="12"/>
      <c r="I22" s="12"/>
      <c r="J22" s="12"/>
      <c r="K22" s="12"/>
      <c r="L22" s="12"/>
      <c r="M22" s="12"/>
      <c r="N22" s="12"/>
      <c r="O22" s="12"/>
      <c r="P22" s="12" t="str">
        <f t="shared" si="1"/>
        <v/>
      </c>
      <c r="Q22" s="12"/>
      <c r="R22" s="12"/>
      <c r="S22" s="12"/>
      <c r="T22" s="12"/>
    </row>
    <row r="23" spans="1:20" ht="39.75" customHeight="1">
      <c r="A23" s="11"/>
      <c r="B23" s="11"/>
      <c r="C23" s="11"/>
      <c r="D23" s="11"/>
      <c r="E23" s="11"/>
      <c r="F23" s="11"/>
      <c r="G23" s="11" t="str">
        <f t="shared" si="0"/>
        <v/>
      </c>
      <c r="H23" s="11"/>
      <c r="I23" s="11"/>
      <c r="J23" s="11"/>
      <c r="K23" s="11"/>
      <c r="L23" s="11"/>
      <c r="M23" s="11"/>
      <c r="N23" s="11"/>
      <c r="O23" s="11"/>
      <c r="P23" s="11" t="str">
        <f t="shared" si="1"/>
        <v/>
      </c>
      <c r="Q23" s="11"/>
      <c r="R23" s="11"/>
      <c r="S23" s="11"/>
      <c r="T23" s="11"/>
    </row>
    <row r="24" spans="1:20" ht="39.75" customHeight="1">
      <c r="A24" s="12"/>
      <c r="B24" s="12"/>
      <c r="C24" s="12"/>
      <c r="D24" s="12"/>
      <c r="E24" s="12"/>
      <c r="F24" s="12"/>
      <c r="G24" s="12" t="str">
        <f t="shared" si="0"/>
        <v/>
      </c>
      <c r="H24" s="12"/>
      <c r="I24" s="12"/>
      <c r="J24" s="12"/>
      <c r="K24" s="12"/>
      <c r="L24" s="12"/>
      <c r="M24" s="12"/>
      <c r="N24" s="12"/>
      <c r="O24" s="12"/>
      <c r="P24" s="12" t="str">
        <f t="shared" si="1"/>
        <v/>
      </c>
      <c r="Q24" s="12"/>
      <c r="R24" s="12"/>
      <c r="S24" s="12"/>
      <c r="T24" s="12"/>
    </row>
    <row r="25" spans="1:20" ht="39.75" customHeight="1">
      <c r="A25" s="11"/>
      <c r="B25" s="11"/>
      <c r="C25" s="11"/>
      <c r="D25" s="11"/>
      <c r="E25" s="11"/>
      <c r="F25" s="11"/>
      <c r="G25" s="11" t="str">
        <f t="shared" si="0"/>
        <v/>
      </c>
      <c r="H25" s="11"/>
      <c r="I25" s="11"/>
      <c r="J25" s="11"/>
      <c r="K25" s="11"/>
      <c r="L25" s="11"/>
      <c r="M25" s="11"/>
      <c r="N25" s="11"/>
      <c r="O25" s="11"/>
      <c r="P25" s="11" t="str">
        <f t="shared" si="1"/>
        <v/>
      </c>
      <c r="Q25" s="11"/>
      <c r="R25" s="11"/>
      <c r="S25" s="11"/>
      <c r="T25" s="11"/>
    </row>
    <row r="26" spans="1:20" ht="39.75" customHeight="1">
      <c r="A26" s="12"/>
      <c r="B26" s="12"/>
      <c r="C26" s="12"/>
      <c r="D26" s="12"/>
      <c r="E26" s="12"/>
      <c r="F26" s="12"/>
      <c r="G26" s="12" t="str">
        <f t="shared" si="0"/>
        <v/>
      </c>
      <c r="H26" s="12"/>
      <c r="I26" s="12"/>
      <c r="J26" s="12"/>
      <c r="K26" s="12"/>
      <c r="L26" s="12"/>
      <c r="M26" s="12"/>
      <c r="N26" s="12"/>
      <c r="O26" s="12"/>
      <c r="P26" s="12" t="str">
        <f t="shared" si="1"/>
        <v/>
      </c>
      <c r="Q26" s="12"/>
      <c r="R26" s="12"/>
      <c r="S26" s="12"/>
      <c r="T26" s="12"/>
    </row>
    <row r="27" spans="1:20" ht="39.75" customHeight="1">
      <c r="A27" s="11"/>
      <c r="B27" s="11"/>
      <c r="C27" s="11"/>
      <c r="D27" s="11"/>
      <c r="E27" s="11"/>
      <c r="F27" s="11"/>
      <c r="G27" s="11" t="str">
        <f t="shared" si="0"/>
        <v/>
      </c>
      <c r="H27" s="11"/>
      <c r="I27" s="11"/>
      <c r="J27" s="11"/>
      <c r="K27" s="11"/>
      <c r="L27" s="11"/>
      <c r="M27" s="11"/>
      <c r="N27" s="11"/>
      <c r="O27" s="11"/>
      <c r="P27" s="11" t="str">
        <f t="shared" si="1"/>
        <v/>
      </c>
      <c r="Q27" s="11"/>
      <c r="R27" s="11"/>
      <c r="S27" s="11"/>
      <c r="T27" s="11"/>
    </row>
    <row r="28" spans="1:20" ht="39.75" customHeight="1">
      <c r="A28" s="12"/>
      <c r="B28" s="12"/>
      <c r="C28" s="12"/>
      <c r="D28" s="12"/>
      <c r="E28" s="12"/>
      <c r="F28" s="12"/>
      <c r="G28" s="12" t="str">
        <f t="shared" si="0"/>
        <v/>
      </c>
      <c r="H28" s="12"/>
      <c r="I28" s="12"/>
      <c r="J28" s="12"/>
      <c r="K28" s="12"/>
      <c r="L28" s="12"/>
      <c r="M28" s="12"/>
      <c r="N28" s="12"/>
      <c r="O28" s="12"/>
      <c r="P28" s="12" t="str">
        <f t="shared" si="1"/>
        <v/>
      </c>
      <c r="Q28" s="12"/>
      <c r="R28" s="12"/>
      <c r="S28" s="12"/>
      <c r="T28" s="12"/>
    </row>
    <row r="29" spans="1:20" ht="39.75" customHeight="1">
      <c r="A29" s="11"/>
      <c r="B29" s="11"/>
      <c r="C29" s="11"/>
      <c r="D29" s="11"/>
      <c r="E29" s="11"/>
      <c r="F29" s="11"/>
      <c r="G29" s="11" t="str">
        <f t="shared" si="0"/>
        <v/>
      </c>
      <c r="H29" s="11"/>
      <c r="I29" s="11"/>
      <c r="J29" s="11"/>
      <c r="K29" s="11"/>
      <c r="L29" s="11"/>
      <c r="M29" s="11"/>
      <c r="N29" s="11"/>
      <c r="O29" s="11"/>
      <c r="P29" s="11" t="str">
        <f t="shared" si="1"/>
        <v/>
      </c>
      <c r="Q29" s="11"/>
      <c r="R29" s="11"/>
      <c r="S29" s="11"/>
      <c r="T29" s="11"/>
    </row>
    <row r="30" spans="1:20" ht="39.75" customHeight="1">
      <c r="A30" s="12"/>
      <c r="B30" s="12"/>
      <c r="C30" s="12"/>
      <c r="D30" s="12"/>
      <c r="E30" s="12"/>
      <c r="F30" s="12"/>
      <c r="G30" s="12" t="str">
        <f t="shared" si="0"/>
        <v/>
      </c>
      <c r="H30" s="12"/>
      <c r="I30" s="12"/>
      <c r="J30" s="12"/>
      <c r="K30" s="12"/>
      <c r="L30" s="12"/>
      <c r="M30" s="12"/>
      <c r="N30" s="12"/>
      <c r="O30" s="12"/>
      <c r="P30" s="12" t="str">
        <f t="shared" si="1"/>
        <v/>
      </c>
      <c r="Q30" s="12"/>
      <c r="R30" s="12"/>
      <c r="S30" s="12"/>
      <c r="T30" s="12"/>
    </row>
    <row r="31" spans="1:20" ht="39.75" customHeight="1">
      <c r="A31" s="11"/>
      <c r="B31" s="11"/>
      <c r="C31" s="11"/>
      <c r="D31" s="11"/>
      <c r="E31" s="11"/>
      <c r="F31" s="11"/>
      <c r="G31" s="11" t="str">
        <f t="shared" si="0"/>
        <v/>
      </c>
      <c r="H31" s="11"/>
      <c r="I31" s="11"/>
      <c r="J31" s="11"/>
      <c r="K31" s="11"/>
      <c r="L31" s="11"/>
      <c r="M31" s="11"/>
      <c r="N31" s="11"/>
      <c r="O31" s="11"/>
      <c r="P31" s="11" t="str">
        <f t="shared" si="1"/>
        <v/>
      </c>
      <c r="Q31" s="11"/>
      <c r="R31" s="11"/>
      <c r="S31" s="11"/>
      <c r="T31" s="11"/>
    </row>
    <row r="32" spans="1:20" ht="39.75" customHeight="1">
      <c r="A32" s="12"/>
      <c r="B32" s="12"/>
      <c r="C32" s="12"/>
      <c r="D32" s="12"/>
      <c r="E32" s="12"/>
      <c r="F32" s="12"/>
      <c r="G32" s="12" t="str">
        <f t="shared" si="0"/>
        <v/>
      </c>
      <c r="H32" s="12"/>
      <c r="I32" s="12"/>
      <c r="J32" s="12"/>
      <c r="K32" s="12"/>
      <c r="L32" s="12"/>
      <c r="M32" s="12"/>
      <c r="N32" s="12"/>
      <c r="O32" s="12"/>
      <c r="P32" s="12" t="str">
        <f t="shared" si="1"/>
        <v/>
      </c>
      <c r="Q32" s="12"/>
      <c r="R32" s="12"/>
      <c r="S32" s="12"/>
      <c r="T32" s="12"/>
    </row>
    <row r="33" spans="1:20" ht="39.75" customHeight="1">
      <c r="A33" s="11"/>
      <c r="B33" s="11"/>
      <c r="C33" s="11"/>
      <c r="D33" s="11"/>
      <c r="E33" s="11"/>
      <c r="F33" s="11"/>
      <c r="G33" s="11" t="str">
        <f t="shared" si="0"/>
        <v/>
      </c>
      <c r="H33" s="11"/>
      <c r="I33" s="11"/>
      <c r="J33" s="11"/>
      <c r="K33" s="11"/>
      <c r="L33" s="11"/>
      <c r="M33" s="11"/>
      <c r="N33" s="11"/>
      <c r="O33" s="11"/>
      <c r="P33" s="11" t="str">
        <f t="shared" si="1"/>
        <v/>
      </c>
      <c r="Q33" s="11"/>
      <c r="R33" s="11"/>
      <c r="S33" s="11"/>
      <c r="T33" s="11"/>
    </row>
    <row r="34" spans="1:20" ht="39.75" customHeight="1">
      <c r="A34" s="12"/>
      <c r="B34" s="12"/>
      <c r="C34" s="12"/>
      <c r="D34" s="12"/>
      <c r="E34" s="12"/>
      <c r="F34" s="12"/>
      <c r="G34" s="12" t="str">
        <f t="shared" si="0"/>
        <v/>
      </c>
      <c r="H34" s="12"/>
      <c r="I34" s="12"/>
      <c r="J34" s="12"/>
      <c r="K34" s="12"/>
      <c r="L34" s="12"/>
      <c r="M34" s="12"/>
      <c r="N34" s="12"/>
      <c r="O34" s="12"/>
      <c r="P34" s="12" t="str">
        <f t="shared" si="1"/>
        <v/>
      </c>
      <c r="Q34" s="12"/>
      <c r="R34" s="12"/>
      <c r="S34" s="12"/>
      <c r="T34" s="12"/>
    </row>
    <row r="35" spans="1:20" ht="39.75" customHeight="1">
      <c r="A35" s="11"/>
      <c r="B35" s="11"/>
      <c r="C35" s="11"/>
      <c r="D35" s="11"/>
      <c r="E35" s="11"/>
      <c r="F35" s="11"/>
      <c r="G35" s="11" t="str">
        <f t="shared" si="0"/>
        <v/>
      </c>
      <c r="H35" s="11"/>
      <c r="I35" s="11"/>
      <c r="J35" s="11"/>
      <c r="K35" s="11"/>
      <c r="L35" s="11"/>
      <c r="M35" s="11"/>
      <c r="N35" s="11"/>
      <c r="O35" s="11"/>
      <c r="P35" s="11" t="str">
        <f t="shared" si="1"/>
        <v/>
      </c>
      <c r="Q35" s="11"/>
      <c r="R35" s="11"/>
      <c r="S35" s="11"/>
      <c r="T35" s="11"/>
    </row>
  </sheetData>
  <mergeCells count="23">
    <mergeCell ref="T3:T4"/>
    <mergeCell ref="A5:T5"/>
    <mergeCell ref="O3:O4"/>
    <mergeCell ref="P3:P4"/>
    <mergeCell ref="Q3:Q4"/>
    <mergeCell ref="R3:R4"/>
    <mergeCell ref="S3:S4"/>
    <mergeCell ref="A1:T1"/>
    <mergeCell ref="A2:G2"/>
    <mergeCell ref="H2:M2"/>
    <mergeCell ref="N2:T2"/>
    <mergeCell ref="A3:A4"/>
    <mergeCell ref="B3:B4"/>
    <mergeCell ref="C3:C4"/>
    <mergeCell ref="D3:D4"/>
    <mergeCell ref="E3:E4"/>
    <mergeCell ref="F3:F4"/>
    <mergeCell ref="G3:G4"/>
    <mergeCell ref="J3:J4"/>
    <mergeCell ref="K3:K4"/>
    <mergeCell ref="L3:L4"/>
    <mergeCell ref="M3:M4"/>
    <mergeCell ref="N3:N4"/>
  </mergeCells>
  <conditionalFormatting sqref="G6:G36">
    <cfRule type="cellIs" dxfId="29" priority="2" operator="equal">
      <formula>"EXTREME"</formula>
    </cfRule>
    <cfRule type="cellIs" dxfId="28" priority="3" operator="equal">
      <formula>"HIGH"</formula>
    </cfRule>
    <cfRule type="cellIs" dxfId="27" priority="4" operator="equal">
      <formula>"MEDIUM"</formula>
    </cfRule>
    <cfRule type="cellIs" dxfId="26" priority="5" operator="equal">
      <formula>"LOW"</formula>
    </cfRule>
  </conditionalFormatting>
  <conditionalFormatting sqref="P6:P36">
    <cfRule type="cellIs" dxfId="25" priority="6" operator="equal">
      <formula>"EXTREME"</formula>
    </cfRule>
    <cfRule type="cellIs" dxfId="24" priority="7" operator="equal">
      <formula>"HIGH"</formula>
    </cfRule>
    <cfRule type="cellIs" dxfId="23" priority="8" operator="equal">
      <formula>"MEDIUM"</formula>
    </cfRule>
    <cfRule type="cellIs" dxfId="22" priority="9" operator="equal">
      <formula>"LOW"</formula>
    </cfRule>
  </conditionalFormatting>
  <conditionalFormatting sqref="R6:R36">
    <cfRule type="cellIs" dxfId="21" priority="10" operator="equal">
      <formula>"Open"</formula>
    </cfRule>
    <cfRule type="cellIs" dxfId="20" priority="11" operator="equal">
      <formula>"Closed"</formula>
    </cfRule>
  </conditionalFormatting>
  <dataValidations count="7">
    <dataValidation type="list" allowBlank="1" sqref="A6:A35" xr:uid="{00000000-0002-0000-0200-000000000000}">
      <formula1>"Mechanical Services,Refrigeration,Kitchen Exhaust,Mechanical Fire Safety,Controls / BMS,Hydraulics,Electrical (Mechanical Scope),Other"</formula1>
      <formula2>0</formula2>
    </dataValidation>
    <dataValidation type="list" allowBlank="1" sqref="M6:M35" xr:uid="{00000000-0002-0000-0200-000001000000}">
      <formula1>"Not Started,In Progress,Complete — Awaiting Verification,Verified and Closed,Escalated to PM,Escalated to Principal Contractor"</formula1>
      <formula2>0</formula2>
    </dataValidation>
    <dataValidation type="list" allowBlank="1" sqref="R6:R35" xr:uid="{00000000-0002-0000-0200-000002000000}">
      <formula1>"Open,Closed"</formula1>
      <formula2>0</formula2>
    </dataValidation>
    <dataValidation type="list" allowBlank="1" sqref="I6:I35" xr:uid="{00000000-0002-0000-0200-000003000000}">
      <formula1>"Elimination,Substitution,Engineering,Administrative,PPE,Combined"</formula1>
      <formula2>0</formula2>
    </dataValidation>
    <dataValidation type="list" allowBlank="1" sqref="J6:J35" xr:uid="{00000000-0002-0000-0200-000004000000}">
      <formula1>"HVAC Contractor,Subcontractor,Principal Contractor,Mechanical Designer,ESD / Services Engineer,Building Owner,Facility Manager,Other — see comments"</formula1>
      <formula2>0</formula2>
    </dataValidation>
    <dataValidation type="whole" allowBlank="1" showInputMessage="1" promptTitle="Likelihood" prompt="Enter a value from 1 (Rare) to 5 (Almost Certain). See 'Risk Rating Criteria' tab." sqref="E6:E35 N6:N35" xr:uid="{00000000-0002-0000-0200-000005000000}">
      <formula1>1</formula1>
      <formula2>5</formula2>
    </dataValidation>
    <dataValidation type="whole" allowBlank="1" showInputMessage="1" promptTitle="Consequence" prompt="Enter a value from 1 (Insignificant) to 5 (Catastrophic). See 'Risk Rating Criteria' tab." sqref="F6:F35 O6:O35" xr:uid="{00000000-0002-0000-0200-000006000000}">
      <formula1>1</formula1>
      <formula2>5</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T28"/>
  <sheetViews>
    <sheetView showGridLines="0" zoomScaleNormal="100" workbookViewId="0">
      <pane xSplit="4" ySplit="6" topLeftCell="L13" activePane="bottomRight" state="frozen"/>
      <selection pane="bottomRight" activeCell="O14" sqref="O14"/>
      <selection pane="bottomLeft" activeCell="A7" sqref="A7"/>
      <selection pane="topRight" activeCell="E1" sqref="E1"/>
    </sheetView>
  </sheetViews>
  <sheetFormatPr defaultColWidth="8.5703125" defaultRowHeight="14.45"/>
  <cols>
    <col min="1" max="1" width="22" customWidth="1"/>
    <col min="2" max="2" width="7" customWidth="1"/>
    <col min="3" max="3" width="30" customWidth="1"/>
    <col min="4" max="4" width="32" customWidth="1"/>
    <col min="5" max="6" width="10" customWidth="1"/>
    <col min="7" max="7" width="12" customWidth="1"/>
    <col min="8" max="8" width="42" customWidth="1"/>
    <col min="9" max="9" width="14" customWidth="1"/>
    <col min="10" max="10" width="22" customWidth="1"/>
    <col min="11" max="11" width="16" customWidth="1"/>
    <col min="12" max="12" width="12" customWidth="1"/>
    <col min="13" max="13" width="22" customWidth="1"/>
    <col min="14" max="15" width="10" customWidth="1"/>
    <col min="16" max="16" width="12" customWidth="1"/>
    <col min="17" max="17" width="32" customWidth="1"/>
    <col min="18" max="18" width="12" customWidth="1"/>
    <col min="19" max="19" width="22" customWidth="1"/>
    <col min="20" max="20" width="32" customWidth="1"/>
  </cols>
  <sheetData>
    <row r="1" spans="1:20" ht="25.5" customHeight="1">
      <c r="A1" s="49" t="s">
        <v>204</v>
      </c>
      <c r="B1" s="49"/>
      <c r="C1" s="49"/>
      <c r="D1" s="49"/>
      <c r="E1" s="49"/>
      <c r="F1" s="49"/>
      <c r="G1" s="49"/>
      <c r="H1" s="49"/>
      <c r="I1" s="49"/>
      <c r="J1" s="49"/>
      <c r="K1" s="49"/>
      <c r="L1" s="49"/>
      <c r="M1" s="49"/>
      <c r="N1" s="49"/>
      <c r="O1" s="49"/>
      <c r="P1" s="49"/>
      <c r="Q1" s="49"/>
      <c r="R1" s="49"/>
      <c r="S1" s="49"/>
      <c r="T1" s="49"/>
    </row>
    <row r="2" spans="1:20" ht="18" customHeight="1">
      <c r="A2" s="55" t="s">
        <v>54</v>
      </c>
      <c r="B2" s="55"/>
      <c r="C2" s="55"/>
      <c r="D2" s="55"/>
      <c r="E2" s="55"/>
      <c r="F2" s="55"/>
      <c r="G2" s="55"/>
      <c r="H2" s="51" t="s">
        <v>55</v>
      </c>
      <c r="I2" s="51"/>
      <c r="J2" s="51"/>
      <c r="K2" s="51"/>
      <c r="L2" s="51"/>
      <c r="M2" s="51"/>
      <c r="N2" s="52" t="s">
        <v>56</v>
      </c>
      <c r="O2" s="52"/>
      <c r="P2" s="52"/>
      <c r="Q2" s="52"/>
      <c r="R2" s="52"/>
      <c r="S2" s="52"/>
      <c r="T2" s="52"/>
    </row>
    <row r="3" spans="1:20" ht="36" customHeight="1">
      <c r="A3" s="53" t="s">
        <v>57</v>
      </c>
      <c r="B3" s="53" t="s">
        <v>58</v>
      </c>
      <c r="C3" s="53" t="s">
        <v>59</v>
      </c>
      <c r="D3" s="53" t="s">
        <v>60</v>
      </c>
      <c r="E3" s="53" t="s">
        <v>61</v>
      </c>
      <c r="F3" s="53" t="s">
        <v>62</v>
      </c>
      <c r="G3" s="53" t="s">
        <v>63</v>
      </c>
      <c r="H3" s="9" t="s">
        <v>64</v>
      </c>
      <c r="I3" s="9" t="s">
        <v>65</v>
      </c>
      <c r="J3" s="53" t="s">
        <v>66</v>
      </c>
      <c r="K3" s="53" t="s">
        <v>67</v>
      </c>
      <c r="L3" s="53" t="s">
        <v>68</v>
      </c>
      <c r="M3" s="53" t="s">
        <v>69</v>
      </c>
      <c r="N3" s="53" t="s">
        <v>70</v>
      </c>
      <c r="O3" s="53" t="s">
        <v>71</v>
      </c>
      <c r="P3" s="53" t="s">
        <v>72</v>
      </c>
      <c r="Q3" s="53" t="s">
        <v>73</v>
      </c>
      <c r="R3" s="53" t="s">
        <v>74</v>
      </c>
      <c r="S3" s="53" t="s">
        <v>75</v>
      </c>
      <c r="T3" s="53" t="s">
        <v>76</v>
      </c>
    </row>
    <row r="4" spans="1:20" ht="21.75" customHeight="1">
      <c r="A4" s="53"/>
      <c r="B4" s="53"/>
      <c r="C4" s="53"/>
      <c r="D4" s="53"/>
      <c r="E4" s="53"/>
      <c r="F4" s="53"/>
      <c r="G4" s="53"/>
      <c r="H4" s="10" t="s">
        <v>77</v>
      </c>
      <c r="I4" s="10" t="s">
        <v>78</v>
      </c>
      <c r="J4" s="53"/>
      <c r="K4" s="53"/>
      <c r="L4" s="53"/>
      <c r="M4" s="53"/>
      <c r="N4" s="53"/>
      <c r="O4" s="53"/>
      <c r="P4" s="53"/>
      <c r="Q4" s="53"/>
      <c r="R4" s="53"/>
      <c r="S4" s="53"/>
      <c r="T4" s="53"/>
    </row>
    <row r="5" spans="1:20" ht="19.5" customHeight="1">
      <c r="A5" s="54" t="s">
        <v>79</v>
      </c>
      <c r="B5" s="54"/>
      <c r="C5" s="54"/>
      <c r="D5" s="54"/>
      <c r="E5" s="54"/>
      <c r="F5" s="54"/>
      <c r="G5" s="54"/>
      <c r="H5" s="54"/>
      <c r="I5" s="54"/>
      <c r="J5" s="54"/>
      <c r="K5" s="54"/>
      <c r="L5" s="54"/>
      <c r="M5" s="54"/>
      <c r="N5" s="54"/>
      <c r="O5" s="54"/>
      <c r="P5" s="54"/>
      <c r="Q5" s="54"/>
      <c r="R5" s="54"/>
      <c r="S5" s="54"/>
      <c r="T5" s="54"/>
    </row>
    <row r="6" spans="1:20" ht="48" customHeight="1">
      <c r="A6" s="11" t="s">
        <v>111</v>
      </c>
      <c r="B6" s="11" t="s">
        <v>205</v>
      </c>
      <c r="C6" s="11" t="s">
        <v>206</v>
      </c>
      <c r="D6" s="11" t="s">
        <v>207</v>
      </c>
      <c r="E6" s="11">
        <v>3</v>
      </c>
      <c r="F6" s="11">
        <v>4</v>
      </c>
      <c r="G6" s="11" t="str">
        <f t="shared" ref="G6:G28" si="0">IF(OR(E6="",F6=""),"",IF(E6*F6&gt;=20,"EXTREME",IF(E6*F6&gt;=10,"HIGH",IF(E6*F6&gt;=5,"MEDIUM","LOW"))))</f>
        <v>HIGH</v>
      </c>
      <c r="H6" s="11" t="s">
        <v>208</v>
      </c>
      <c r="I6" s="11" t="s">
        <v>85</v>
      </c>
      <c r="J6" s="11" t="s">
        <v>86</v>
      </c>
      <c r="K6" s="11" t="s">
        <v>209</v>
      </c>
      <c r="L6" s="11"/>
      <c r="M6" s="11" t="s">
        <v>124</v>
      </c>
      <c r="N6" s="11">
        <v>1</v>
      </c>
      <c r="O6" s="11">
        <v>4</v>
      </c>
      <c r="P6" s="11" t="str">
        <f t="shared" ref="P6:P28" si="1">IF(OR(N6="",O6=""),"",IF(N6*O6&gt;=20,"EXTREME",IF(N6*O6&gt;=10,"HIGH",IF(N6*O6&gt;=5,"MEDIUM","LOW"))))</f>
        <v>LOW</v>
      </c>
      <c r="Q6" s="11" t="s">
        <v>210</v>
      </c>
      <c r="R6" s="11" t="s">
        <v>108</v>
      </c>
      <c r="S6" s="11"/>
      <c r="T6" s="11" t="s">
        <v>211</v>
      </c>
    </row>
    <row r="7" spans="1:20" ht="48" customHeight="1">
      <c r="A7" s="12" t="s">
        <v>127</v>
      </c>
      <c r="B7" s="12" t="s">
        <v>212</v>
      </c>
      <c r="C7" s="12" t="s">
        <v>213</v>
      </c>
      <c r="D7" s="12" t="s">
        <v>214</v>
      </c>
      <c r="E7" s="12">
        <v>3</v>
      </c>
      <c r="F7" s="12">
        <v>4</v>
      </c>
      <c r="G7" s="12" t="str">
        <f t="shared" si="0"/>
        <v>HIGH</v>
      </c>
      <c r="H7" s="12" t="s">
        <v>215</v>
      </c>
      <c r="I7" s="12" t="s">
        <v>105</v>
      </c>
      <c r="J7" s="12" t="s">
        <v>86</v>
      </c>
      <c r="K7" s="12" t="s">
        <v>132</v>
      </c>
      <c r="L7" s="12"/>
      <c r="M7" s="12" t="s">
        <v>124</v>
      </c>
      <c r="N7" s="12">
        <v>2</v>
      </c>
      <c r="O7" s="12">
        <v>4</v>
      </c>
      <c r="P7" s="12" t="str">
        <f t="shared" si="1"/>
        <v>MEDIUM</v>
      </c>
      <c r="Q7" s="12" t="s">
        <v>216</v>
      </c>
      <c r="R7" s="12" t="s">
        <v>108</v>
      </c>
      <c r="S7" s="12" t="s">
        <v>217</v>
      </c>
      <c r="T7" s="12" t="s">
        <v>218</v>
      </c>
    </row>
    <row r="8" spans="1:20" ht="48" customHeight="1">
      <c r="A8" s="11" t="s">
        <v>165</v>
      </c>
      <c r="B8" s="11" t="s">
        <v>219</v>
      </c>
      <c r="C8" s="11" t="s">
        <v>220</v>
      </c>
      <c r="D8" s="11" t="s">
        <v>221</v>
      </c>
      <c r="E8" s="11">
        <v>2</v>
      </c>
      <c r="F8" s="11">
        <v>3</v>
      </c>
      <c r="G8" s="11" t="str">
        <f t="shared" si="0"/>
        <v>MEDIUM</v>
      </c>
      <c r="H8" s="11" t="s">
        <v>222</v>
      </c>
      <c r="I8" s="11" t="s">
        <v>105</v>
      </c>
      <c r="J8" s="11" t="s">
        <v>86</v>
      </c>
      <c r="K8" s="11" t="s">
        <v>223</v>
      </c>
      <c r="L8" s="11"/>
      <c r="M8" s="11" t="s">
        <v>124</v>
      </c>
      <c r="N8" s="11">
        <v>1</v>
      </c>
      <c r="O8" s="11">
        <v>4</v>
      </c>
      <c r="P8" s="11" t="str">
        <f t="shared" si="1"/>
        <v>LOW</v>
      </c>
      <c r="Q8" s="11" t="s">
        <v>224</v>
      </c>
      <c r="R8" s="11" t="s">
        <v>108</v>
      </c>
      <c r="S8" s="11" t="s">
        <v>193</v>
      </c>
      <c r="T8" s="11" t="s">
        <v>225</v>
      </c>
    </row>
    <row r="9" spans="1:20" ht="48" customHeight="1">
      <c r="A9" s="12" t="s">
        <v>111</v>
      </c>
      <c r="B9" s="12" t="s">
        <v>226</v>
      </c>
      <c r="C9" s="12" t="s">
        <v>227</v>
      </c>
      <c r="D9" s="12" t="s">
        <v>228</v>
      </c>
      <c r="E9" s="12">
        <v>2</v>
      </c>
      <c r="F9" s="12">
        <v>3</v>
      </c>
      <c r="G9" s="12" t="str">
        <f t="shared" si="0"/>
        <v>MEDIUM</v>
      </c>
      <c r="H9" s="12" t="s">
        <v>229</v>
      </c>
      <c r="I9" s="12" t="s">
        <v>105</v>
      </c>
      <c r="J9" s="12" t="s">
        <v>86</v>
      </c>
      <c r="K9" s="12" t="s">
        <v>230</v>
      </c>
      <c r="L9" s="12"/>
      <c r="M9" s="12" t="s">
        <v>124</v>
      </c>
      <c r="N9" s="12">
        <v>1</v>
      </c>
      <c r="O9" s="12">
        <v>2</v>
      </c>
      <c r="P9" s="12" t="str">
        <f t="shared" si="1"/>
        <v>LOW</v>
      </c>
      <c r="Q9" s="12" t="s">
        <v>231</v>
      </c>
      <c r="R9" s="12" t="s">
        <v>90</v>
      </c>
      <c r="S9" s="12"/>
      <c r="T9" s="12" t="s">
        <v>232</v>
      </c>
    </row>
    <row r="10" spans="1:20" ht="48" customHeight="1">
      <c r="A10" s="11" t="s">
        <v>80</v>
      </c>
      <c r="B10" s="11" t="s">
        <v>233</v>
      </c>
      <c r="C10" s="11" t="s">
        <v>234</v>
      </c>
      <c r="D10" s="11" t="s">
        <v>235</v>
      </c>
      <c r="E10" s="11">
        <v>3</v>
      </c>
      <c r="F10" s="11">
        <v>3</v>
      </c>
      <c r="G10" s="11" t="str">
        <f t="shared" si="0"/>
        <v>MEDIUM</v>
      </c>
      <c r="H10" s="11" t="s">
        <v>236</v>
      </c>
      <c r="I10" s="11" t="s">
        <v>85</v>
      </c>
      <c r="J10" s="11" t="s">
        <v>86</v>
      </c>
      <c r="K10" s="11" t="s">
        <v>237</v>
      </c>
      <c r="L10" s="11"/>
      <c r="M10" s="11" t="s">
        <v>124</v>
      </c>
      <c r="N10" s="11">
        <v>1</v>
      </c>
      <c r="O10" s="11">
        <v>2</v>
      </c>
      <c r="P10" s="11" t="str">
        <f t="shared" si="1"/>
        <v>LOW</v>
      </c>
      <c r="Q10" s="11" t="s">
        <v>238</v>
      </c>
      <c r="R10" s="11" t="s">
        <v>90</v>
      </c>
      <c r="S10" s="11"/>
      <c r="T10" s="11" t="s">
        <v>239</v>
      </c>
    </row>
    <row r="11" spans="1:20" ht="48" customHeight="1">
      <c r="A11" s="12" t="s">
        <v>80</v>
      </c>
      <c r="B11" s="12" t="s">
        <v>240</v>
      </c>
      <c r="C11" s="12" t="s">
        <v>241</v>
      </c>
      <c r="D11" s="12" t="s">
        <v>242</v>
      </c>
      <c r="E11" s="12">
        <v>3</v>
      </c>
      <c r="F11" s="12">
        <v>3</v>
      </c>
      <c r="G11" s="12" t="str">
        <f t="shared" si="0"/>
        <v>MEDIUM</v>
      </c>
      <c r="H11" s="12" t="s">
        <v>243</v>
      </c>
      <c r="I11" s="12" t="s">
        <v>85</v>
      </c>
      <c r="J11" s="12" t="s">
        <v>86</v>
      </c>
      <c r="K11" s="12" t="s">
        <v>244</v>
      </c>
      <c r="L11" s="12"/>
      <c r="M11" s="12" t="s">
        <v>124</v>
      </c>
      <c r="N11" s="12">
        <v>1</v>
      </c>
      <c r="O11" s="12">
        <v>2</v>
      </c>
      <c r="P11" s="12" t="str">
        <f t="shared" si="1"/>
        <v>LOW</v>
      </c>
      <c r="Q11" s="12" t="s">
        <v>245</v>
      </c>
      <c r="R11" s="12" t="s">
        <v>90</v>
      </c>
      <c r="S11" s="12"/>
      <c r="T11" s="12" t="s">
        <v>246</v>
      </c>
    </row>
    <row r="12" spans="1:20" ht="48" customHeight="1">
      <c r="A12" s="11" t="s">
        <v>127</v>
      </c>
      <c r="B12" s="11" t="s">
        <v>247</v>
      </c>
      <c r="C12" s="11" t="s">
        <v>248</v>
      </c>
      <c r="D12" s="11" t="s">
        <v>249</v>
      </c>
      <c r="E12" s="11">
        <v>2</v>
      </c>
      <c r="F12" s="11">
        <v>5</v>
      </c>
      <c r="G12" s="11" t="str">
        <f t="shared" si="0"/>
        <v>HIGH</v>
      </c>
      <c r="H12" s="11" t="s">
        <v>250</v>
      </c>
      <c r="I12" s="11" t="s">
        <v>105</v>
      </c>
      <c r="J12" s="11" t="s">
        <v>86</v>
      </c>
      <c r="K12" s="11" t="s">
        <v>132</v>
      </c>
      <c r="L12" s="11"/>
      <c r="M12" s="11" t="s">
        <v>124</v>
      </c>
      <c r="N12" s="11">
        <v>1</v>
      </c>
      <c r="O12" s="11">
        <v>5</v>
      </c>
      <c r="P12" s="11" t="str">
        <f t="shared" si="1"/>
        <v>MEDIUM</v>
      </c>
      <c r="Q12" s="11" t="s">
        <v>251</v>
      </c>
      <c r="R12" s="11" t="s">
        <v>108</v>
      </c>
      <c r="S12" s="11" t="s">
        <v>252</v>
      </c>
      <c r="T12" s="11" t="s">
        <v>253</v>
      </c>
    </row>
    <row r="13" spans="1:20" ht="48" customHeight="1">
      <c r="A13" s="12" t="s">
        <v>80</v>
      </c>
      <c r="B13" s="12" t="s">
        <v>254</v>
      </c>
      <c r="C13" s="12" t="s">
        <v>255</v>
      </c>
      <c r="D13" s="12" t="s">
        <v>256</v>
      </c>
      <c r="E13" s="12">
        <v>2</v>
      </c>
      <c r="F13" s="12">
        <v>3</v>
      </c>
      <c r="G13" s="12" t="str">
        <f t="shared" si="0"/>
        <v>MEDIUM</v>
      </c>
      <c r="H13" s="12" t="s">
        <v>257</v>
      </c>
      <c r="I13" s="12" t="s">
        <v>85</v>
      </c>
      <c r="J13" s="12" t="s">
        <v>86</v>
      </c>
      <c r="K13" s="12" t="s">
        <v>258</v>
      </c>
      <c r="L13" s="12"/>
      <c r="M13" s="12" t="s">
        <v>124</v>
      </c>
      <c r="N13" s="12">
        <v>1</v>
      </c>
      <c r="O13" s="12">
        <v>2</v>
      </c>
      <c r="P13" s="12" t="str">
        <f t="shared" si="1"/>
        <v>LOW</v>
      </c>
      <c r="Q13" s="12" t="s">
        <v>259</v>
      </c>
      <c r="R13" s="12" t="s">
        <v>90</v>
      </c>
      <c r="S13" s="12"/>
      <c r="T13" s="12"/>
    </row>
    <row r="14" spans="1:20" ht="39.75" customHeight="1">
      <c r="A14" s="11"/>
      <c r="B14" s="11"/>
      <c r="C14" s="11"/>
      <c r="D14" s="11"/>
      <c r="E14" s="11"/>
      <c r="F14" s="11"/>
      <c r="G14" s="11" t="str">
        <f t="shared" si="0"/>
        <v/>
      </c>
      <c r="H14" s="11"/>
      <c r="I14" s="11"/>
      <c r="J14" s="11"/>
      <c r="K14" s="11"/>
      <c r="L14" s="11"/>
      <c r="M14" s="11"/>
      <c r="N14" s="11"/>
      <c r="O14" s="11"/>
      <c r="P14" s="11" t="str">
        <f t="shared" si="1"/>
        <v/>
      </c>
      <c r="Q14" s="11"/>
      <c r="R14" s="11"/>
      <c r="S14" s="11"/>
      <c r="T14" s="11"/>
    </row>
    <row r="15" spans="1:20" ht="39.75" customHeight="1">
      <c r="A15" s="12"/>
      <c r="B15" s="12"/>
      <c r="C15" s="12"/>
      <c r="D15" s="12"/>
      <c r="E15" s="12"/>
      <c r="F15" s="12"/>
      <c r="G15" s="12" t="str">
        <f t="shared" si="0"/>
        <v/>
      </c>
      <c r="H15" s="12"/>
      <c r="I15" s="12"/>
      <c r="J15" s="12"/>
      <c r="K15" s="12"/>
      <c r="L15" s="12"/>
      <c r="M15" s="12"/>
      <c r="N15" s="12"/>
      <c r="O15" s="12"/>
      <c r="P15" s="12" t="str">
        <f t="shared" si="1"/>
        <v/>
      </c>
      <c r="Q15" s="12"/>
      <c r="R15" s="12"/>
      <c r="S15" s="12"/>
      <c r="T15" s="12"/>
    </row>
    <row r="16" spans="1:20" ht="39.75" customHeight="1">
      <c r="A16" s="11"/>
      <c r="B16" s="11"/>
      <c r="C16" s="11"/>
      <c r="D16" s="11"/>
      <c r="E16" s="11"/>
      <c r="F16" s="11"/>
      <c r="G16" s="11" t="str">
        <f t="shared" si="0"/>
        <v/>
      </c>
      <c r="H16" s="11"/>
      <c r="I16" s="11"/>
      <c r="J16" s="11"/>
      <c r="K16" s="11"/>
      <c r="L16" s="11"/>
      <c r="M16" s="11"/>
      <c r="N16" s="11"/>
      <c r="O16" s="11"/>
      <c r="P16" s="11" t="str">
        <f t="shared" si="1"/>
        <v/>
      </c>
      <c r="Q16" s="11"/>
      <c r="R16" s="11"/>
      <c r="S16" s="11"/>
      <c r="T16" s="11"/>
    </row>
    <row r="17" spans="1:20" ht="39.75" customHeight="1">
      <c r="A17" s="12"/>
      <c r="B17" s="12"/>
      <c r="C17" s="12"/>
      <c r="D17" s="12"/>
      <c r="E17" s="12"/>
      <c r="F17" s="12"/>
      <c r="G17" s="12" t="str">
        <f t="shared" si="0"/>
        <v/>
      </c>
      <c r="H17" s="12"/>
      <c r="I17" s="12"/>
      <c r="J17" s="12"/>
      <c r="K17" s="12"/>
      <c r="L17" s="12"/>
      <c r="M17" s="12"/>
      <c r="N17" s="12"/>
      <c r="O17" s="12"/>
      <c r="P17" s="12" t="str">
        <f t="shared" si="1"/>
        <v/>
      </c>
      <c r="Q17" s="12"/>
      <c r="R17" s="12"/>
      <c r="S17" s="12"/>
      <c r="T17" s="12"/>
    </row>
    <row r="18" spans="1:20" ht="39.75" customHeight="1">
      <c r="A18" s="11"/>
      <c r="B18" s="11"/>
      <c r="C18" s="11"/>
      <c r="D18" s="11"/>
      <c r="E18" s="11"/>
      <c r="F18" s="11"/>
      <c r="G18" s="11" t="str">
        <f t="shared" si="0"/>
        <v/>
      </c>
      <c r="H18" s="11"/>
      <c r="I18" s="11"/>
      <c r="J18" s="11"/>
      <c r="K18" s="11"/>
      <c r="L18" s="11"/>
      <c r="M18" s="11"/>
      <c r="N18" s="11"/>
      <c r="O18" s="11"/>
      <c r="P18" s="11" t="str">
        <f t="shared" si="1"/>
        <v/>
      </c>
      <c r="Q18" s="11"/>
      <c r="R18" s="11"/>
      <c r="S18" s="11"/>
      <c r="T18" s="11"/>
    </row>
    <row r="19" spans="1:20" ht="39.75" customHeight="1">
      <c r="A19" s="12"/>
      <c r="B19" s="12"/>
      <c r="C19" s="12"/>
      <c r="D19" s="12"/>
      <c r="E19" s="12"/>
      <c r="F19" s="12"/>
      <c r="G19" s="12" t="str">
        <f t="shared" si="0"/>
        <v/>
      </c>
      <c r="H19" s="12"/>
      <c r="I19" s="12"/>
      <c r="J19" s="12"/>
      <c r="K19" s="12"/>
      <c r="L19" s="12"/>
      <c r="M19" s="12"/>
      <c r="N19" s="12"/>
      <c r="O19" s="12"/>
      <c r="P19" s="12" t="str">
        <f t="shared" si="1"/>
        <v/>
      </c>
      <c r="Q19" s="12"/>
      <c r="R19" s="12"/>
      <c r="S19" s="12"/>
      <c r="T19" s="12"/>
    </row>
    <row r="20" spans="1:20" ht="39.75" customHeight="1">
      <c r="A20" s="11"/>
      <c r="B20" s="11"/>
      <c r="C20" s="11"/>
      <c r="D20" s="11"/>
      <c r="E20" s="11"/>
      <c r="F20" s="11"/>
      <c r="G20" s="11" t="str">
        <f t="shared" si="0"/>
        <v/>
      </c>
      <c r="H20" s="11"/>
      <c r="I20" s="11"/>
      <c r="J20" s="11"/>
      <c r="K20" s="11"/>
      <c r="L20" s="11"/>
      <c r="M20" s="11"/>
      <c r="N20" s="11"/>
      <c r="O20" s="11"/>
      <c r="P20" s="11" t="str">
        <f t="shared" si="1"/>
        <v/>
      </c>
      <c r="Q20" s="11"/>
      <c r="R20" s="11"/>
      <c r="S20" s="11"/>
      <c r="T20" s="11"/>
    </row>
    <row r="21" spans="1:20" ht="39.75" customHeight="1">
      <c r="A21" s="12"/>
      <c r="B21" s="12"/>
      <c r="C21" s="12"/>
      <c r="D21" s="12"/>
      <c r="E21" s="12"/>
      <c r="F21" s="12"/>
      <c r="G21" s="12" t="str">
        <f t="shared" si="0"/>
        <v/>
      </c>
      <c r="H21" s="12"/>
      <c r="I21" s="12"/>
      <c r="J21" s="12"/>
      <c r="K21" s="12"/>
      <c r="L21" s="12"/>
      <c r="M21" s="12"/>
      <c r="N21" s="12"/>
      <c r="O21" s="12"/>
      <c r="P21" s="12" t="str">
        <f t="shared" si="1"/>
        <v/>
      </c>
      <c r="Q21" s="12"/>
      <c r="R21" s="12"/>
      <c r="S21" s="12"/>
      <c r="T21" s="12"/>
    </row>
    <row r="22" spans="1:20" ht="39.75" customHeight="1">
      <c r="A22" s="11"/>
      <c r="B22" s="11"/>
      <c r="C22" s="11"/>
      <c r="D22" s="11"/>
      <c r="E22" s="11"/>
      <c r="F22" s="11"/>
      <c r="G22" s="11" t="str">
        <f t="shared" si="0"/>
        <v/>
      </c>
      <c r="H22" s="11"/>
      <c r="I22" s="11"/>
      <c r="J22" s="11"/>
      <c r="K22" s="11"/>
      <c r="L22" s="11"/>
      <c r="M22" s="11"/>
      <c r="N22" s="11"/>
      <c r="O22" s="11"/>
      <c r="P22" s="11" t="str">
        <f t="shared" si="1"/>
        <v/>
      </c>
      <c r="Q22" s="11"/>
      <c r="R22" s="11"/>
      <c r="S22" s="11"/>
      <c r="T22" s="11"/>
    </row>
    <row r="23" spans="1:20" ht="39.75" customHeight="1">
      <c r="A23" s="12"/>
      <c r="B23" s="12"/>
      <c r="C23" s="12"/>
      <c r="D23" s="12"/>
      <c r="E23" s="12"/>
      <c r="F23" s="12"/>
      <c r="G23" s="12" t="str">
        <f t="shared" si="0"/>
        <v/>
      </c>
      <c r="H23" s="12"/>
      <c r="I23" s="12"/>
      <c r="J23" s="12"/>
      <c r="K23" s="12"/>
      <c r="L23" s="12"/>
      <c r="M23" s="12"/>
      <c r="N23" s="12"/>
      <c r="O23" s="12"/>
      <c r="P23" s="12" t="str">
        <f t="shared" si="1"/>
        <v/>
      </c>
      <c r="Q23" s="12"/>
      <c r="R23" s="12"/>
      <c r="S23" s="12"/>
      <c r="T23" s="12"/>
    </row>
    <row r="24" spans="1:20" ht="39.75" customHeight="1">
      <c r="A24" s="11"/>
      <c r="B24" s="11"/>
      <c r="C24" s="11"/>
      <c r="D24" s="11"/>
      <c r="E24" s="11"/>
      <c r="F24" s="11"/>
      <c r="G24" s="11" t="str">
        <f t="shared" si="0"/>
        <v/>
      </c>
      <c r="H24" s="11"/>
      <c r="I24" s="11"/>
      <c r="J24" s="11"/>
      <c r="K24" s="11"/>
      <c r="L24" s="11"/>
      <c r="M24" s="11"/>
      <c r="N24" s="11"/>
      <c r="O24" s="11"/>
      <c r="P24" s="11" t="str">
        <f t="shared" si="1"/>
        <v/>
      </c>
      <c r="Q24" s="11"/>
      <c r="R24" s="11"/>
      <c r="S24" s="11"/>
      <c r="T24" s="11"/>
    </row>
    <row r="25" spans="1:20" ht="39.75" customHeight="1">
      <c r="A25" s="12"/>
      <c r="B25" s="12"/>
      <c r="C25" s="12"/>
      <c r="D25" s="12"/>
      <c r="E25" s="12"/>
      <c r="F25" s="12"/>
      <c r="G25" s="12" t="str">
        <f t="shared" si="0"/>
        <v/>
      </c>
      <c r="H25" s="12"/>
      <c r="I25" s="12"/>
      <c r="J25" s="12"/>
      <c r="K25" s="12"/>
      <c r="L25" s="12"/>
      <c r="M25" s="12"/>
      <c r="N25" s="12"/>
      <c r="O25" s="12"/>
      <c r="P25" s="12" t="str">
        <f t="shared" si="1"/>
        <v/>
      </c>
      <c r="Q25" s="12"/>
      <c r="R25" s="12"/>
      <c r="S25" s="12"/>
      <c r="T25" s="12"/>
    </row>
    <row r="26" spans="1:20" ht="39.75" customHeight="1">
      <c r="A26" s="11"/>
      <c r="B26" s="11"/>
      <c r="C26" s="11"/>
      <c r="D26" s="11"/>
      <c r="E26" s="11"/>
      <c r="F26" s="11"/>
      <c r="G26" s="11" t="str">
        <f t="shared" si="0"/>
        <v/>
      </c>
      <c r="H26" s="11"/>
      <c r="I26" s="11"/>
      <c r="J26" s="11"/>
      <c r="K26" s="11"/>
      <c r="L26" s="11"/>
      <c r="M26" s="11"/>
      <c r="N26" s="11"/>
      <c r="O26" s="11"/>
      <c r="P26" s="11" t="str">
        <f t="shared" si="1"/>
        <v/>
      </c>
      <c r="Q26" s="11"/>
      <c r="R26" s="11"/>
      <c r="S26" s="11"/>
      <c r="T26" s="11"/>
    </row>
    <row r="27" spans="1:20" ht="39.75" customHeight="1">
      <c r="A27" s="12"/>
      <c r="B27" s="12"/>
      <c r="C27" s="12"/>
      <c r="D27" s="12"/>
      <c r="E27" s="12"/>
      <c r="F27" s="12"/>
      <c r="G27" s="12" t="str">
        <f t="shared" si="0"/>
        <v/>
      </c>
      <c r="H27" s="12"/>
      <c r="I27" s="12"/>
      <c r="J27" s="12"/>
      <c r="K27" s="12"/>
      <c r="L27" s="12"/>
      <c r="M27" s="12"/>
      <c r="N27" s="12"/>
      <c r="O27" s="12"/>
      <c r="P27" s="12" t="str">
        <f t="shared" si="1"/>
        <v/>
      </c>
      <c r="Q27" s="12"/>
      <c r="R27" s="12"/>
      <c r="S27" s="12"/>
      <c r="T27" s="12"/>
    </row>
    <row r="28" spans="1:20" ht="39.75" customHeight="1">
      <c r="A28" s="11"/>
      <c r="B28" s="11"/>
      <c r="C28" s="11"/>
      <c r="D28" s="11"/>
      <c r="E28" s="11"/>
      <c r="F28" s="11"/>
      <c r="G28" s="11" t="str">
        <f t="shared" si="0"/>
        <v/>
      </c>
      <c r="H28" s="11"/>
      <c r="I28" s="11"/>
      <c r="J28" s="11"/>
      <c r="K28" s="11"/>
      <c r="L28" s="11"/>
      <c r="M28" s="11"/>
      <c r="N28" s="11"/>
      <c r="O28" s="11"/>
      <c r="P28" s="11" t="str">
        <f t="shared" si="1"/>
        <v/>
      </c>
      <c r="Q28" s="11"/>
      <c r="R28" s="11"/>
      <c r="S28" s="11"/>
      <c r="T28" s="11"/>
    </row>
  </sheetData>
  <mergeCells count="23">
    <mergeCell ref="T3:T4"/>
    <mergeCell ref="A5:T5"/>
    <mergeCell ref="O3:O4"/>
    <mergeCell ref="P3:P4"/>
    <mergeCell ref="Q3:Q4"/>
    <mergeCell ref="R3:R4"/>
    <mergeCell ref="S3:S4"/>
    <mergeCell ref="A1:T1"/>
    <mergeCell ref="A2:G2"/>
    <mergeCell ref="H2:M2"/>
    <mergeCell ref="N2:T2"/>
    <mergeCell ref="A3:A4"/>
    <mergeCell ref="B3:B4"/>
    <mergeCell ref="C3:C4"/>
    <mergeCell ref="D3:D4"/>
    <mergeCell ref="E3:E4"/>
    <mergeCell ref="F3:F4"/>
    <mergeCell ref="G3:G4"/>
    <mergeCell ref="J3:J4"/>
    <mergeCell ref="K3:K4"/>
    <mergeCell ref="L3:L4"/>
    <mergeCell ref="M3:M4"/>
    <mergeCell ref="N3:N4"/>
  </mergeCells>
  <conditionalFormatting sqref="G6:G29">
    <cfRule type="cellIs" dxfId="19" priority="2" operator="equal">
      <formula>"EXTREME"</formula>
    </cfRule>
    <cfRule type="cellIs" dxfId="18" priority="3" operator="equal">
      <formula>"HIGH"</formula>
    </cfRule>
    <cfRule type="cellIs" dxfId="17" priority="4" operator="equal">
      <formula>"MEDIUM"</formula>
    </cfRule>
    <cfRule type="cellIs" dxfId="16" priority="5" operator="equal">
      <formula>"LOW"</formula>
    </cfRule>
  </conditionalFormatting>
  <conditionalFormatting sqref="P6:P29">
    <cfRule type="cellIs" dxfId="15" priority="6" operator="equal">
      <formula>"EXTREME"</formula>
    </cfRule>
    <cfRule type="cellIs" dxfId="14" priority="7" operator="equal">
      <formula>"HIGH"</formula>
    </cfRule>
    <cfRule type="cellIs" dxfId="13" priority="8" operator="equal">
      <formula>"MEDIUM"</formula>
    </cfRule>
    <cfRule type="cellIs" dxfId="12" priority="9" operator="equal">
      <formula>"LOW"</formula>
    </cfRule>
  </conditionalFormatting>
  <conditionalFormatting sqref="R6:R29">
    <cfRule type="cellIs" dxfId="11" priority="10" operator="equal">
      <formula>"Open"</formula>
    </cfRule>
    <cfRule type="cellIs" dxfId="10" priority="11" operator="equal">
      <formula>"Closed"</formula>
    </cfRule>
  </conditionalFormatting>
  <dataValidations count="7">
    <dataValidation type="whole" allowBlank="1" showInputMessage="1" promptTitle="Likelihood" prompt="Enter a value from 1 (Rare) to 5 (Almost Certain). See 'Risk Rating Criteria' tab." sqref="E6:E28 N6:N28" xr:uid="{00000000-0002-0000-0300-000000000000}">
      <formula1>1</formula1>
      <formula2>5</formula2>
    </dataValidation>
    <dataValidation type="whole" allowBlank="1" showInputMessage="1" promptTitle="Consequence" prompt="Enter a value from 1 (Insignificant) to 5 (Catastrophic). See 'Risk Rating Criteria' tab." sqref="F6:F28 O6:O28" xr:uid="{00000000-0002-0000-0300-000001000000}">
      <formula1>1</formula1>
      <formula2>5</formula2>
    </dataValidation>
    <dataValidation type="list" allowBlank="1" sqref="A6:A28" xr:uid="{00000000-0002-0000-0300-000002000000}">
      <formula1>"Mechanical Services,Refrigeration,Kitchen Exhaust,Mechanical Fire Safety,Controls / BMS,Hydraulics,Electrical (Mechanical Scope),Other"</formula1>
      <formula2>0</formula2>
    </dataValidation>
    <dataValidation type="list" allowBlank="1" sqref="M6:M28" xr:uid="{00000000-0002-0000-0300-000003000000}">
      <formula1>"Not Started,In Progress,Complete — Awaiting Verification,Verified and Closed,Escalated to PM,Escalated to Principal Contractor"</formula1>
      <formula2>0</formula2>
    </dataValidation>
    <dataValidation type="list" allowBlank="1" sqref="R6:R28" xr:uid="{00000000-0002-0000-0300-000004000000}">
      <formula1>"Open,Closed"</formula1>
      <formula2>0</formula2>
    </dataValidation>
    <dataValidation type="list" allowBlank="1" sqref="I6:I28" xr:uid="{00000000-0002-0000-0300-000005000000}">
      <formula1>"Elimination,Substitution,Engineering,Administrative,PPE,Combined"</formula1>
      <formula2>0</formula2>
    </dataValidation>
    <dataValidation type="list" allowBlank="1" sqref="J6:J28" xr:uid="{00000000-0002-0000-0300-000006000000}">
      <formula1>"HVAC Contractor,Subcontractor,Principal Contractor,Mechanical Designer,ESD / Services Engineer,Building Owner,Facility Manager,Other — see comments"</formula1>
      <formula2>0</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T30"/>
  <sheetViews>
    <sheetView showGridLines="0" zoomScaleNormal="100" workbookViewId="0">
      <pane xSplit="4" ySplit="6" topLeftCell="N17" activePane="bottomRight" state="frozen"/>
      <selection pane="bottomRight" activeCell="P18" sqref="P18"/>
      <selection pane="bottomLeft" activeCell="A7" sqref="A7"/>
      <selection pane="topRight" activeCell="E1" sqref="E1"/>
    </sheetView>
  </sheetViews>
  <sheetFormatPr defaultColWidth="8.5703125" defaultRowHeight="14.45"/>
  <cols>
    <col min="1" max="1" width="22" customWidth="1"/>
    <col min="2" max="2" width="7" customWidth="1"/>
    <col min="3" max="3" width="30" customWidth="1"/>
    <col min="4" max="4" width="32" customWidth="1"/>
    <col min="5" max="5" width="10" customWidth="1"/>
    <col min="6" max="6" width="11.28515625" customWidth="1"/>
    <col min="7" max="7" width="12" customWidth="1"/>
    <col min="8" max="8" width="42" customWidth="1"/>
    <col min="9" max="9" width="14" customWidth="1"/>
    <col min="10" max="10" width="22" customWidth="1"/>
    <col min="11" max="11" width="16" customWidth="1"/>
    <col min="12" max="12" width="12" customWidth="1"/>
    <col min="13" max="13" width="22" customWidth="1"/>
    <col min="14" max="15" width="10" customWidth="1"/>
    <col min="16" max="16" width="12" customWidth="1"/>
    <col min="17" max="17" width="32" customWidth="1"/>
    <col min="18" max="18" width="12" customWidth="1"/>
    <col min="19" max="19" width="22" customWidth="1"/>
    <col min="20" max="20" width="32" customWidth="1"/>
  </cols>
  <sheetData>
    <row r="1" spans="1:20" ht="25.5" customHeight="1">
      <c r="A1" s="49" t="s">
        <v>260</v>
      </c>
      <c r="B1" s="49"/>
      <c r="C1" s="49"/>
      <c r="D1" s="49"/>
      <c r="E1" s="49"/>
      <c r="F1" s="49"/>
      <c r="G1" s="49"/>
      <c r="H1" s="49"/>
      <c r="I1" s="49"/>
      <c r="J1" s="49"/>
      <c r="K1" s="49"/>
      <c r="L1" s="49"/>
      <c r="M1" s="49"/>
      <c r="N1" s="49"/>
      <c r="O1" s="49"/>
      <c r="P1" s="49"/>
      <c r="Q1" s="49"/>
      <c r="R1" s="49"/>
      <c r="S1" s="49"/>
      <c r="T1" s="49"/>
    </row>
    <row r="2" spans="1:20" ht="18" customHeight="1">
      <c r="A2" s="51" t="s">
        <v>54</v>
      </c>
      <c r="B2" s="51"/>
      <c r="C2" s="51"/>
      <c r="D2" s="51"/>
      <c r="E2" s="51"/>
      <c r="F2" s="51"/>
      <c r="G2" s="51"/>
      <c r="H2" s="51" t="s">
        <v>55</v>
      </c>
      <c r="I2" s="51"/>
      <c r="J2" s="51"/>
      <c r="K2" s="51"/>
      <c r="L2" s="51"/>
      <c r="M2" s="51"/>
      <c r="N2" s="52" t="s">
        <v>56</v>
      </c>
      <c r="O2" s="52"/>
      <c r="P2" s="52"/>
      <c r="Q2" s="52"/>
      <c r="R2" s="52"/>
      <c r="S2" s="52"/>
      <c r="T2" s="52"/>
    </row>
    <row r="3" spans="1:20" ht="36" customHeight="1">
      <c r="A3" s="53" t="s">
        <v>57</v>
      </c>
      <c r="B3" s="53" t="s">
        <v>58</v>
      </c>
      <c r="C3" s="53" t="s">
        <v>59</v>
      </c>
      <c r="D3" s="53" t="s">
        <v>60</v>
      </c>
      <c r="E3" s="53" t="s">
        <v>61</v>
      </c>
      <c r="F3" s="53" t="s">
        <v>62</v>
      </c>
      <c r="G3" s="53" t="s">
        <v>63</v>
      </c>
      <c r="H3" s="9" t="s">
        <v>64</v>
      </c>
      <c r="I3" s="9" t="s">
        <v>65</v>
      </c>
      <c r="J3" s="53" t="s">
        <v>66</v>
      </c>
      <c r="K3" s="53" t="s">
        <v>67</v>
      </c>
      <c r="L3" s="53" t="s">
        <v>68</v>
      </c>
      <c r="M3" s="53" t="s">
        <v>69</v>
      </c>
      <c r="N3" s="53" t="s">
        <v>70</v>
      </c>
      <c r="O3" s="53" t="s">
        <v>71</v>
      </c>
      <c r="P3" s="53" t="s">
        <v>72</v>
      </c>
      <c r="Q3" s="53" t="s">
        <v>73</v>
      </c>
      <c r="R3" s="53" t="s">
        <v>74</v>
      </c>
      <c r="S3" s="53" t="s">
        <v>75</v>
      </c>
      <c r="T3" s="53" t="s">
        <v>76</v>
      </c>
    </row>
    <row r="4" spans="1:20" ht="21.75" customHeight="1">
      <c r="A4" s="53"/>
      <c r="B4" s="53"/>
      <c r="C4" s="53"/>
      <c r="D4" s="53"/>
      <c r="E4" s="53"/>
      <c r="F4" s="53"/>
      <c r="G4" s="53"/>
      <c r="H4" s="10" t="s">
        <v>77</v>
      </c>
      <c r="I4" s="10" t="s">
        <v>78</v>
      </c>
      <c r="J4" s="53"/>
      <c r="K4" s="53"/>
      <c r="L4" s="53"/>
      <c r="M4" s="53"/>
      <c r="N4" s="53"/>
      <c r="O4" s="53"/>
      <c r="P4" s="53"/>
      <c r="Q4" s="53"/>
      <c r="R4" s="53"/>
      <c r="S4" s="53"/>
      <c r="T4" s="53"/>
    </row>
    <row r="5" spans="1:20" ht="19.5" customHeight="1">
      <c r="A5" s="54" t="s">
        <v>79</v>
      </c>
      <c r="B5" s="54"/>
      <c r="C5" s="54"/>
      <c r="D5" s="54"/>
      <c r="E5" s="54"/>
      <c r="F5" s="54"/>
      <c r="G5" s="54"/>
      <c r="H5" s="54"/>
      <c r="I5" s="54"/>
      <c r="J5" s="54"/>
      <c r="K5" s="54"/>
      <c r="L5" s="54"/>
      <c r="M5" s="54"/>
      <c r="N5" s="54"/>
      <c r="O5" s="54"/>
      <c r="P5" s="54"/>
      <c r="Q5" s="54"/>
      <c r="R5" s="54"/>
      <c r="S5" s="54"/>
      <c r="T5" s="54"/>
    </row>
    <row r="6" spans="1:20" ht="48" customHeight="1">
      <c r="A6" s="11" t="s">
        <v>80</v>
      </c>
      <c r="B6" s="11" t="s">
        <v>261</v>
      </c>
      <c r="C6" s="11" t="s">
        <v>262</v>
      </c>
      <c r="D6" s="11" t="s">
        <v>263</v>
      </c>
      <c r="E6" s="11">
        <v>2</v>
      </c>
      <c r="F6" s="11">
        <v>3</v>
      </c>
      <c r="G6" s="11" t="str">
        <f t="shared" ref="G6:G30" si="0">IF(OR(E6="",F6=""),"",IF(E6*F6&gt;=20,"EXTREME",IF(E6*F6&gt;=10,"HIGH",IF(E6*F6&gt;=5,"MEDIUM","LOW"))))</f>
        <v>MEDIUM</v>
      </c>
      <c r="H6" s="11" t="s">
        <v>264</v>
      </c>
      <c r="I6" s="11" t="s">
        <v>85</v>
      </c>
      <c r="J6" s="11" t="s">
        <v>265</v>
      </c>
      <c r="K6" s="11" t="s">
        <v>266</v>
      </c>
      <c r="L6" s="11"/>
      <c r="M6" s="11" t="s">
        <v>98</v>
      </c>
      <c r="N6" s="11">
        <v>1</v>
      </c>
      <c r="O6" s="11">
        <v>2</v>
      </c>
      <c r="P6" s="11" t="str">
        <f t="shared" ref="P6:P30" si="1">IF(OR(N6="",O6=""),"",IF(N6*O6&gt;=20,"EXTREME",IF(N6*O6&gt;=10,"HIGH",IF(N6*O6&gt;=5,"MEDIUM","LOW"))))</f>
        <v>LOW</v>
      </c>
      <c r="Q6" s="11" t="s">
        <v>267</v>
      </c>
      <c r="R6" s="11" t="s">
        <v>90</v>
      </c>
      <c r="S6" s="11"/>
      <c r="T6" s="11"/>
    </row>
    <row r="7" spans="1:20" ht="48" customHeight="1">
      <c r="A7" s="12" t="s">
        <v>127</v>
      </c>
      <c r="B7" s="12" t="s">
        <v>268</v>
      </c>
      <c r="C7" s="12" t="s">
        <v>269</v>
      </c>
      <c r="D7" s="12" t="s">
        <v>270</v>
      </c>
      <c r="E7" s="12">
        <v>2</v>
      </c>
      <c r="F7" s="12">
        <v>5</v>
      </c>
      <c r="G7" s="12" t="str">
        <f t="shared" si="0"/>
        <v>HIGH</v>
      </c>
      <c r="H7" s="12" t="s">
        <v>271</v>
      </c>
      <c r="I7" s="12" t="s">
        <v>105</v>
      </c>
      <c r="J7" s="12" t="s">
        <v>265</v>
      </c>
      <c r="K7" s="12" t="s">
        <v>272</v>
      </c>
      <c r="L7" s="12"/>
      <c r="M7" s="12" t="s">
        <v>273</v>
      </c>
      <c r="N7" s="12">
        <v>1</v>
      </c>
      <c r="O7" s="12">
        <v>5</v>
      </c>
      <c r="P7" s="12" t="str">
        <f t="shared" si="1"/>
        <v>MEDIUM</v>
      </c>
      <c r="Q7" s="12" t="s">
        <v>274</v>
      </c>
      <c r="R7" s="12" t="s">
        <v>108</v>
      </c>
      <c r="S7" s="12" t="s">
        <v>275</v>
      </c>
      <c r="T7" s="12" t="s">
        <v>276</v>
      </c>
    </row>
    <row r="8" spans="1:20" ht="48" customHeight="1">
      <c r="A8" s="11" t="s">
        <v>111</v>
      </c>
      <c r="B8" s="11" t="s">
        <v>277</v>
      </c>
      <c r="C8" s="11" t="s">
        <v>278</v>
      </c>
      <c r="D8" s="11" t="s">
        <v>279</v>
      </c>
      <c r="E8" s="11">
        <v>2</v>
      </c>
      <c r="F8" s="11">
        <v>4</v>
      </c>
      <c r="G8" s="11" t="str">
        <f t="shared" si="0"/>
        <v>MEDIUM</v>
      </c>
      <c r="H8" s="11" t="s">
        <v>280</v>
      </c>
      <c r="I8" s="11" t="s">
        <v>85</v>
      </c>
      <c r="J8" s="11" t="s">
        <v>265</v>
      </c>
      <c r="K8" s="11" t="s">
        <v>132</v>
      </c>
      <c r="L8" s="11"/>
      <c r="M8" s="11" t="s">
        <v>124</v>
      </c>
      <c r="N8" s="11">
        <v>1</v>
      </c>
      <c r="O8" s="11">
        <v>3</v>
      </c>
      <c r="P8" s="11" t="str">
        <f t="shared" si="1"/>
        <v>LOW</v>
      </c>
      <c r="Q8" s="11" t="s">
        <v>281</v>
      </c>
      <c r="R8" s="11" t="s">
        <v>108</v>
      </c>
      <c r="S8" s="11"/>
      <c r="T8" s="11" t="s">
        <v>282</v>
      </c>
    </row>
    <row r="9" spans="1:20" ht="48" customHeight="1">
      <c r="A9" s="12" t="s">
        <v>151</v>
      </c>
      <c r="B9" s="12" t="s">
        <v>283</v>
      </c>
      <c r="C9" s="12" t="s">
        <v>284</v>
      </c>
      <c r="D9" s="12" t="s">
        <v>285</v>
      </c>
      <c r="E9" s="12">
        <v>3</v>
      </c>
      <c r="F9" s="12">
        <v>4</v>
      </c>
      <c r="G9" s="12" t="str">
        <f t="shared" si="0"/>
        <v>HIGH</v>
      </c>
      <c r="H9" s="12" t="s">
        <v>286</v>
      </c>
      <c r="I9" s="12" t="s">
        <v>105</v>
      </c>
      <c r="J9" s="12" t="s">
        <v>265</v>
      </c>
      <c r="K9" s="12" t="s">
        <v>287</v>
      </c>
      <c r="L9" s="12"/>
      <c r="M9" s="12" t="s">
        <v>273</v>
      </c>
      <c r="N9" s="12">
        <v>2</v>
      </c>
      <c r="O9" s="12">
        <v>4</v>
      </c>
      <c r="P9" s="12" t="str">
        <f t="shared" si="1"/>
        <v>MEDIUM</v>
      </c>
      <c r="Q9" s="12" t="s">
        <v>288</v>
      </c>
      <c r="R9" s="12" t="s">
        <v>108</v>
      </c>
      <c r="S9" s="12"/>
      <c r="T9" s="12" t="s">
        <v>289</v>
      </c>
    </row>
    <row r="10" spans="1:20" ht="48" customHeight="1">
      <c r="A10" s="11" t="s">
        <v>80</v>
      </c>
      <c r="B10" s="11" t="s">
        <v>290</v>
      </c>
      <c r="C10" s="11" t="s">
        <v>291</v>
      </c>
      <c r="D10" s="11" t="s">
        <v>292</v>
      </c>
      <c r="E10" s="11">
        <v>2</v>
      </c>
      <c r="F10" s="11">
        <v>5</v>
      </c>
      <c r="G10" s="11" t="str">
        <f t="shared" si="0"/>
        <v>HIGH</v>
      </c>
      <c r="H10" s="11" t="s">
        <v>293</v>
      </c>
      <c r="I10" s="11" t="s">
        <v>105</v>
      </c>
      <c r="J10" s="11" t="s">
        <v>265</v>
      </c>
      <c r="K10" s="11" t="s">
        <v>294</v>
      </c>
      <c r="L10" s="11"/>
      <c r="M10" s="11" t="s">
        <v>124</v>
      </c>
      <c r="N10" s="11">
        <v>1</v>
      </c>
      <c r="O10" s="11">
        <v>5</v>
      </c>
      <c r="P10" s="11" t="str">
        <f t="shared" si="1"/>
        <v>MEDIUM</v>
      </c>
      <c r="Q10" s="11" t="s">
        <v>295</v>
      </c>
      <c r="R10" s="11" t="s">
        <v>108</v>
      </c>
      <c r="S10" s="11" t="s">
        <v>296</v>
      </c>
      <c r="T10" s="11" t="s">
        <v>297</v>
      </c>
    </row>
    <row r="11" spans="1:20" ht="48" customHeight="1">
      <c r="A11" s="12" t="s">
        <v>80</v>
      </c>
      <c r="B11" s="12" t="s">
        <v>298</v>
      </c>
      <c r="C11" s="12" t="s">
        <v>299</v>
      </c>
      <c r="D11" s="12" t="s">
        <v>300</v>
      </c>
      <c r="E11" s="12">
        <v>2</v>
      </c>
      <c r="F11" s="12">
        <v>3</v>
      </c>
      <c r="G11" s="12" t="str">
        <f t="shared" si="0"/>
        <v>MEDIUM</v>
      </c>
      <c r="H11" s="12" t="s">
        <v>301</v>
      </c>
      <c r="I11" s="12" t="s">
        <v>85</v>
      </c>
      <c r="J11" s="12" t="s">
        <v>265</v>
      </c>
      <c r="K11" s="12" t="s">
        <v>302</v>
      </c>
      <c r="L11" s="12"/>
      <c r="M11" s="12" t="s">
        <v>273</v>
      </c>
      <c r="N11" s="12">
        <v>1</v>
      </c>
      <c r="O11" s="12">
        <v>2</v>
      </c>
      <c r="P11" s="12" t="str">
        <f t="shared" si="1"/>
        <v>LOW</v>
      </c>
      <c r="Q11" s="12" t="s">
        <v>303</v>
      </c>
      <c r="R11" s="12" t="s">
        <v>90</v>
      </c>
      <c r="S11" s="12"/>
      <c r="T11" s="12"/>
    </row>
    <row r="12" spans="1:20" ht="48" customHeight="1">
      <c r="A12" s="11" t="s">
        <v>127</v>
      </c>
      <c r="B12" s="11" t="s">
        <v>304</v>
      </c>
      <c r="C12" s="11" t="s">
        <v>305</v>
      </c>
      <c r="D12" s="11" t="s">
        <v>306</v>
      </c>
      <c r="E12" s="11">
        <v>2</v>
      </c>
      <c r="F12" s="11">
        <v>5</v>
      </c>
      <c r="G12" s="11" t="str">
        <f t="shared" si="0"/>
        <v>HIGH</v>
      </c>
      <c r="H12" s="11" t="s">
        <v>307</v>
      </c>
      <c r="I12" s="11" t="s">
        <v>105</v>
      </c>
      <c r="J12" s="11" t="s">
        <v>265</v>
      </c>
      <c r="K12" s="11" t="s">
        <v>308</v>
      </c>
      <c r="L12" s="11"/>
      <c r="M12" s="11" t="s">
        <v>124</v>
      </c>
      <c r="N12" s="11">
        <v>1</v>
      </c>
      <c r="O12" s="11">
        <v>5</v>
      </c>
      <c r="P12" s="11" t="str">
        <f t="shared" si="1"/>
        <v>MEDIUM</v>
      </c>
      <c r="Q12" s="11" t="s">
        <v>309</v>
      </c>
      <c r="R12" s="11" t="s">
        <v>108</v>
      </c>
      <c r="S12" s="11" t="s">
        <v>310</v>
      </c>
      <c r="T12" s="11" t="s">
        <v>311</v>
      </c>
    </row>
    <row r="13" spans="1:20" ht="48" customHeight="1">
      <c r="A13" s="12" t="s">
        <v>165</v>
      </c>
      <c r="B13" s="12" t="s">
        <v>312</v>
      </c>
      <c r="C13" s="12" t="s">
        <v>313</v>
      </c>
      <c r="D13" s="12" t="s">
        <v>314</v>
      </c>
      <c r="E13" s="12">
        <v>2</v>
      </c>
      <c r="F13" s="12">
        <v>3</v>
      </c>
      <c r="G13" s="12" t="str">
        <f t="shared" si="0"/>
        <v>MEDIUM</v>
      </c>
      <c r="H13" s="12" t="s">
        <v>315</v>
      </c>
      <c r="I13" s="12" t="s">
        <v>105</v>
      </c>
      <c r="J13" s="12" t="s">
        <v>265</v>
      </c>
      <c r="K13" s="12" t="s">
        <v>302</v>
      </c>
      <c r="L13" s="12"/>
      <c r="M13" s="12" t="s">
        <v>124</v>
      </c>
      <c r="N13" s="12">
        <v>1</v>
      </c>
      <c r="O13" s="12">
        <v>2</v>
      </c>
      <c r="P13" s="12" t="str">
        <f t="shared" si="1"/>
        <v>LOW</v>
      </c>
      <c r="Q13" s="12" t="s">
        <v>316</v>
      </c>
      <c r="R13" s="12" t="s">
        <v>90</v>
      </c>
      <c r="S13" s="12"/>
      <c r="T13" s="12"/>
    </row>
    <row r="14" spans="1:20" ht="48" customHeight="1">
      <c r="A14" s="11" t="s">
        <v>80</v>
      </c>
      <c r="B14" s="11" t="s">
        <v>317</v>
      </c>
      <c r="C14" s="11" t="s">
        <v>318</v>
      </c>
      <c r="D14" s="11" t="s">
        <v>319</v>
      </c>
      <c r="E14" s="11">
        <v>2</v>
      </c>
      <c r="F14" s="11">
        <v>5</v>
      </c>
      <c r="G14" s="11" t="str">
        <f t="shared" si="0"/>
        <v>HIGH</v>
      </c>
      <c r="H14" s="11" t="s">
        <v>320</v>
      </c>
      <c r="I14" s="11" t="s">
        <v>85</v>
      </c>
      <c r="J14" s="11" t="s">
        <v>265</v>
      </c>
      <c r="K14" s="11" t="s">
        <v>321</v>
      </c>
      <c r="L14" s="11"/>
      <c r="M14" s="11" t="s">
        <v>98</v>
      </c>
      <c r="N14" s="11">
        <v>1</v>
      </c>
      <c r="O14" s="11">
        <v>4</v>
      </c>
      <c r="P14" s="11" t="str">
        <f t="shared" si="1"/>
        <v>LOW</v>
      </c>
      <c r="Q14" s="11" t="s">
        <v>322</v>
      </c>
      <c r="R14" s="11" t="s">
        <v>108</v>
      </c>
      <c r="S14" s="11" t="s">
        <v>323</v>
      </c>
      <c r="T14" s="11" t="s">
        <v>324</v>
      </c>
    </row>
    <row r="15" spans="1:20" ht="48" customHeight="1">
      <c r="A15" s="12" t="s">
        <v>80</v>
      </c>
      <c r="B15" s="12" t="s">
        <v>325</v>
      </c>
      <c r="C15" s="12" t="s">
        <v>326</v>
      </c>
      <c r="D15" s="12" t="s">
        <v>327</v>
      </c>
      <c r="E15" s="12">
        <v>2</v>
      </c>
      <c r="F15" s="12">
        <v>3</v>
      </c>
      <c r="G15" s="12" t="str">
        <f t="shared" si="0"/>
        <v>MEDIUM</v>
      </c>
      <c r="H15" s="12" t="s">
        <v>328</v>
      </c>
      <c r="I15" s="12" t="s">
        <v>105</v>
      </c>
      <c r="J15" s="12" t="s">
        <v>265</v>
      </c>
      <c r="K15" s="12" t="s">
        <v>329</v>
      </c>
      <c r="L15" s="12"/>
      <c r="M15" s="12" t="s">
        <v>124</v>
      </c>
      <c r="N15" s="12">
        <v>1</v>
      </c>
      <c r="O15" s="12">
        <v>2</v>
      </c>
      <c r="P15" s="12" t="str">
        <f t="shared" si="1"/>
        <v>LOW</v>
      </c>
      <c r="Q15" s="12" t="s">
        <v>330</v>
      </c>
      <c r="R15" s="12" t="s">
        <v>90</v>
      </c>
      <c r="S15" s="12"/>
      <c r="T15" s="12"/>
    </row>
    <row r="16" spans="1:20" ht="39.75" customHeight="1">
      <c r="A16" s="11"/>
      <c r="B16" s="11"/>
      <c r="C16" s="11"/>
      <c r="D16" s="11"/>
      <c r="E16" s="11"/>
      <c r="F16" s="11"/>
      <c r="G16" s="11" t="str">
        <f t="shared" si="0"/>
        <v/>
      </c>
      <c r="H16" s="11"/>
      <c r="I16" s="11"/>
      <c r="J16" s="11"/>
      <c r="K16" s="11"/>
      <c r="L16" s="11"/>
      <c r="M16" s="11"/>
      <c r="N16" s="11"/>
      <c r="O16" s="11"/>
      <c r="P16" s="11" t="str">
        <f t="shared" si="1"/>
        <v/>
      </c>
      <c r="Q16" s="11"/>
      <c r="R16" s="11"/>
      <c r="S16" s="11"/>
      <c r="T16" s="11"/>
    </row>
    <row r="17" spans="1:20" ht="39.75" customHeight="1">
      <c r="A17" s="12"/>
      <c r="B17" s="12"/>
      <c r="C17" s="12"/>
      <c r="D17" s="12"/>
      <c r="E17" s="12"/>
      <c r="F17" s="12"/>
      <c r="G17" s="12" t="str">
        <f t="shared" si="0"/>
        <v/>
      </c>
      <c r="H17" s="12"/>
      <c r="I17" s="12"/>
      <c r="J17" s="12"/>
      <c r="K17" s="12"/>
      <c r="L17" s="12"/>
      <c r="M17" s="12"/>
      <c r="N17" s="12"/>
      <c r="O17" s="12"/>
      <c r="P17" s="12" t="str">
        <f t="shared" si="1"/>
        <v/>
      </c>
      <c r="Q17" s="12"/>
      <c r="R17" s="12"/>
      <c r="S17" s="12"/>
      <c r="T17" s="12"/>
    </row>
    <row r="18" spans="1:20" ht="39.75" customHeight="1">
      <c r="A18" s="11"/>
      <c r="B18" s="11"/>
      <c r="C18" s="11"/>
      <c r="D18" s="11"/>
      <c r="E18" s="11"/>
      <c r="F18" s="11"/>
      <c r="G18" s="11" t="str">
        <f t="shared" si="0"/>
        <v/>
      </c>
      <c r="H18" s="11"/>
      <c r="I18" s="11"/>
      <c r="J18" s="11"/>
      <c r="K18" s="11"/>
      <c r="L18" s="11"/>
      <c r="M18" s="11"/>
      <c r="N18" s="11"/>
      <c r="O18" s="11"/>
      <c r="P18" s="11" t="str">
        <f t="shared" si="1"/>
        <v/>
      </c>
      <c r="Q18" s="11"/>
      <c r="R18" s="11"/>
      <c r="S18" s="11"/>
      <c r="T18" s="11"/>
    </row>
    <row r="19" spans="1:20" ht="39.75" customHeight="1">
      <c r="A19" s="12"/>
      <c r="B19" s="12"/>
      <c r="C19" s="12"/>
      <c r="D19" s="12"/>
      <c r="E19" s="12"/>
      <c r="F19" s="12"/>
      <c r="G19" s="12" t="str">
        <f t="shared" si="0"/>
        <v/>
      </c>
      <c r="H19" s="12"/>
      <c r="I19" s="12"/>
      <c r="J19" s="12"/>
      <c r="K19" s="12"/>
      <c r="L19" s="12"/>
      <c r="M19" s="12"/>
      <c r="N19" s="12"/>
      <c r="O19" s="12"/>
      <c r="P19" s="12" t="str">
        <f t="shared" si="1"/>
        <v/>
      </c>
      <c r="Q19" s="12"/>
      <c r="R19" s="12"/>
      <c r="S19" s="12"/>
      <c r="T19" s="12"/>
    </row>
    <row r="20" spans="1:20" ht="39.75" customHeight="1">
      <c r="A20" s="11"/>
      <c r="B20" s="11"/>
      <c r="C20" s="11"/>
      <c r="D20" s="11"/>
      <c r="E20" s="11"/>
      <c r="F20" s="11"/>
      <c r="G20" s="11" t="str">
        <f t="shared" si="0"/>
        <v/>
      </c>
      <c r="H20" s="11"/>
      <c r="I20" s="11"/>
      <c r="J20" s="11"/>
      <c r="K20" s="11"/>
      <c r="L20" s="11"/>
      <c r="M20" s="11"/>
      <c r="N20" s="11"/>
      <c r="O20" s="11"/>
      <c r="P20" s="11" t="str">
        <f t="shared" si="1"/>
        <v/>
      </c>
      <c r="Q20" s="11"/>
      <c r="R20" s="11"/>
      <c r="S20" s="11"/>
      <c r="T20" s="11"/>
    </row>
    <row r="21" spans="1:20" ht="39.75" customHeight="1">
      <c r="A21" s="12"/>
      <c r="B21" s="12"/>
      <c r="C21" s="12"/>
      <c r="D21" s="12"/>
      <c r="E21" s="12"/>
      <c r="F21" s="12"/>
      <c r="G21" s="12" t="str">
        <f t="shared" si="0"/>
        <v/>
      </c>
      <c r="H21" s="12"/>
      <c r="I21" s="12"/>
      <c r="J21" s="12"/>
      <c r="K21" s="12"/>
      <c r="L21" s="12"/>
      <c r="M21" s="12"/>
      <c r="N21" s="12"/>
      <c r="O21" s="12"/>
      <c r="P21" s="12" t="str">
        <f t="shared" si="1"/>
        <v/>
      </c>
      <c r="Q21" s="12"/>
      <c r="R21" s="12"/>
      <c r="S21" s="12"/>
      <c r="T21" s="12"/>
    </row>
    <row r="22" spans="1:20" ht="39.75" customHeight="1">
      <c r="A22" s="11"/>
      <c r="B22" s="11"/>
      <c r="C22" s="11"/>
      <c r="D22" s="11"/>
      <c r="E22" s="11"/>
      <c r="F22" s="11"/>
      <c r="G22" s="11" t="str">
        <f t="shared" si="0"/>
        <v/>
      </c>
      <c r="H22" s="11"/>
      <c r="I22" s="11"/>
      <c r="J22" s="11"/>
      <c r="K22" s="11"/>
      <c r="L22" s="11"/>
      <c r="M22" s="11"/>
      <c r="N22" s="11"/>
      <c r="O22" s="11"/>
      <c r="P22" s="11" t="str">
        <f t="shared" si="1"/>
        <v/>
      </c>
      <c r="Q22" s="11"/>
      <c r="R22" s="11"/>
      <c r="S22" s="11"/>
      <c r="T22" s="11"/>
    </row>
    <row r="23" spans="1:20" ht="39.75" customHeight="1">
      <c r="A23" s="12"/>
      <c r="B23" s="12"/>
      <c r="C23" s="12"/>
      <c r="D23" s="12"/>
      <c r="E23" s="12"/>
      <c r="F23" s="12"/>
      <c r="G23" s="12" t="str">
        <f t="shared" si="0"/>
        <v/>
      </c>
      <c r="H23" s="12"/>
      <c r="I23" s="12"/>
      <c r="J23" s="12"/>
      <c r="K23" s="12"/>
      <c r="L23" s="12"/>
      <c r="M23" s="12"/>
      <c r="N23" s="12"/>
      <c r="O23" s="12"/>
      <c r="P23" s="12" t="str">
        <f t="shared" si="1"/>
        <v/>
      </c>
      <c r="Q23" s="12"/>
      <c r="R23" s="12"/>
      <c r="S23" s="12"/>
      <c r="T23" s="12"/>
    </row>
    <row r="24" spans="1:20" ht="39.75" customHeight="1">
      <c r="A24" s="11"/>
      <c r="B24" s="11"/>
      <c r="C24" s="11"/>
      <c r="D24" s="11"/>
      <c r="E24" s="11"/>
      <c r="F24" s="11"/>
      <c r="G24" s="11" t="str">
        <f t="shared" si="0"/>
        <v/>
      </c>
      <c r="H24" s="11"/>
      <c r="I24" s="11"/>
      <c r="J24" s="11"/>
      <c r="K24" s="11"/>
      <c r="L24" s="11"/>
      <c r="M24" s="11"/>
      <c r="N24" s="11"/>
      <c r="O24" s="11"/>
      <c r="P24" s="11" t="str">
        <f t="shared" si="1"/>
        <v/>
      </c>
      <c r="Q24" s="11"/>
      <c r="R24" s="11"/>
      <c r="S24" s="11"/>
      <c r="T24" s="11"/>
    </row>
    <row r="25" spans="1:20" ht="39.75" customHeight="1">
      <c r="A25" s="12"/>
      <c r="B25" s="12"/>
      <c r="C25" s="12"/>
      <c r="D25" s="12"/>
      <c r="E25" s="12"/>
      <c r="F25" s="12"/>
      <c r="G25" s="12" t="str">
        <f t="shared" si="0"/>
        <v/>
      </c>
      <c r="H25" s="12"/>
      <c r="I25" s="12"/>
      <c r="J25" s="12"/>
      <c r="K25" s="12"/>
      <c r="L25" s="12"/>
      <c r="M25" s="12"/>
      <c r="N25" s="12"/>
      <c r="O25" s="12"/>
      <c r="P25" s="12" t="str">
        <f t="shared" si="1"/>
        <v/>
      </c>
      <c r="Q25" s="12"/>
      <c r="R25" s="12"/>
      <c r="S25" s="12"/>
      <c r="T25" s="12"/>
    </row>
    <row r="26" spans="1:20" ht="39.75" customHeight="1">
      <c r="A26" s="11"/>
      <c r="B26" s="11"/>
      <c r="C26" s="11"/>
      <c r="D26" s="11"/>
      <c r="E26" s="11"/>
      <c r="F26" s="11"/>
      <c r="G26" s="11" t="str">
        <f t="shared" si="0"/>
        <v/>
      </c>
      <c r="H26" s="11"/>
      <c r="I26" s="11"/>
      <c r="J26" s="11"/>
      <c r="K26" s="11"/>
      <c r="L26" s="11"/>
      <c r="M26" s="11"/>
      <c r="N26" s="11"/>
      <c r="O26" s="11"/>
      <c r="P26" s="11" t="str">
        <f t="shared" si="1"/>
        <v/>
      </c>
      <c r="Q26" s="11"/>
      <c r="R26" s="11"/>
      <c r="S26" s="11"/>
      <c r="T26" s="11"/>
    </row>
    <row r="27" spans="1:20" ht="39.75" customHeight="1">
      <c r="A27" s="12"/>
      <c r="B27" s="12"/>
      <c r="C27" s="12"/>
      <c r="D27" s="12"/>
      <c r="E27" s="12"/>
      <c r="F27" s="12"/>
      <c r="G27" s="12" t="str">
        <f t="shared" si="0"/>
        <v/>
      </c>
      <c r="H27" s="12"/>
      <c r="I27" s="12"/>
      <c r="J27" s="12"/>
      <c r="K27" s="12"/>
      <c r="L27" s="12"/>
      <c r="M27" s="12"/>
      <c r="N27" s="12"/>
      <c r="O27" s="12"/>
      <c r="P27" s="12" t="str">
        <f t="shared" si="1"/>
        <v/>
      </c>
      <c r="Q27" s="12"/>
      <c r="R27" s="12"/>
      <c r="S27" s="12"/>
      <c r="T27" s="12"/>
    </row>
    <row r="28" spans="1:20" ht="39.75" customHeight="1">
      <c r="A28" s="11"/>
      <c r="B28" s="11"/>
      <c r="C28" s="11"/>
      <c r="D28" s="11"/>
      <c r="E28" s="11"/>
      <c r="F28" s="11"/>
      <c r="G28" s="11" t="str">
        <f t="shared" si="0"/>
        <v/>
      </c>
      <c r="H28" s="11"/>
      <c r="I28" s="11"/>
      <c r="J28" s="11"/>
      <c r="K28" s="11"/>
      <c r="L28" s="11"/>
      <c r="M28" s="11"/>
      <c r="N28" s="11"/>
      <c r="O28" s="11"/>
      <c r="P28" s="11" t="str">
        <f t="shared" si="1"/>
        <v/>
      </c>
      <c r="Q28" s="11"/>
      <c r="R28" s="11"/>
      <c r="S28" s="11"/>
      <c r="T28" s="11"/>
    </row>
    <row r="29" spans="1:20" ht="39.75" customHeight="1">
      <c r="A29" s="12"/>
      <c r="B29" s="12"/>
      <c r="C29" s="12"/>
      <c r="D29" s="12"/>
      <c r="E29" s="12"/>
      <c r="F29" s="12"/>
      <c r="G29" s="12" t="str">
        <f t="shared" si="0"/>
        <v/>
      </c>
      <c r="H29" s="12"/>
      <c r="I29" s="12"/>
      <c r="J29" s="12"/>
      <c r="K29" s="12"/>
      <c r="L29" s="12"/>
      <c r="M29" s="12"/>
      <c r="N29" s="12"/>
      <c r="O29" s="12"/>
      <c r="P29" s="12" t="str">
        <f t="shared" si="1"/>
        <v/>
      </c>
      <c r="Q29" s="12"/>
      <c r="R29" s="12"/>
      <c r="S29" s="12"/>
      <c r="T29" s="12"/>
    </row>
    <row r="30" spans="1:20" ht="39.75" customHeight="1">
      <c r="A30" s="11"/>
      <c r="B30" s="11"/>
      <c r="C30" s="11"/>
      <c r="D30" s="11"/>
      <c r="E30" s="11"/>
      <c r="F30" s="11"/>
      <c r="G30" s="11" t="str">
        <f t="shared" si="0"/>
        <v/>
      </c>
      <c r="H30" s="11"/>
      <c r="I30" s="11"/>
      <c r="J30" s="11"/>
      <c r="K30" s="11"/>
      <c r="L30" s="11"/>
      <c r="M30" s="11"/>
      <c r="N30" s="11"/>
      <c r="O30" s="11"/>
      <c r="P30" s="11" t="str">
        <f t="shared" si="1"/>
        <v/>
      </c>
      <c r="Q30" s="11"/>
      <c r="R30" s="11"/>
      <c r="S30" s="11"/>
      <c r="T30" s="11"/>
    </row>
  </sheetData>
  <mergeCells count="23">
    <mergeCell ref="T3:T4"/>
    <mergeCell ref="A5:T5"/>
    <mergeCell ref="O3:O4"/>
    <mergeCell ref="P3:P4"/>
    <mergeCell ref="Q3:Q4"/>
    <mergeCell ref="R3:R4"/>
    <mergeCell ref="S3:S4"/>
    <mergeCell ref="A1:T1"/>
    <mergeCell ref="A2:G2"/>
    <mergeCell ref="H2:M2"/>
    <mergeCell ref="N2:T2"/>
    <mergeCell ref="A3:A4"/>
    <mergeCell ref="B3:B4"/>
    <mergeCell ref="C3:C4"/>
    <mergeCell ref="D3:D4"/>
    <mergeCell ref="E3:E4"/>
    <mergeCell ref="F3:F4"/>
    <mergeCell ref="G3:G4"/>
    <mergeCell ref="J3:J4"/>
    <mergeCell ref="K3:K4"/>
    <mergeCell ref="L3:L4"/>
    <mergeCell ref="M3:M4"/>
    <mergeCell ref="N3:N4"/>
  </mergeCells>
  <conditionalFormatting sqref="G6:G31">
    <cfRule type="cellIs" dxfId="9" priority="2" operator="equal">
      <formula>"EXTREME"</formula>
    </cfRule>
    <cfRule type="cellIs" dxfId="8" priority="3" operator="equal">
      <formula>"HIGH"</formula>
    </cfRule>
    <cfRule type="cellIs" dxfId="7" priority="4" operator="equal">
      <formula>"MEDIUM"</formula>
    </cfRule>
    <cfRule type="cellIs" dxfId="6" priority="5" operator="equal">
      <formula>"LOW"</formula>
    </cfRule>
  </conditionalFormatting>
  <conditionalFormatting sqref="P6:P31">
    <cfRule type="cellIs" dxfId="5" priority="6" operator="equal">
      <formula>"EXTREME"</formula>
    </cfRule>
    <cfRule type="cellIs" dxfId="4" priority="7" operator="equal">
      <formula>"HIGH"</formula>
    </cfRule>
    <cfRule type="cellIs" dxfId="3" priority="8" operator="equal">
      <formula>"MEDIUM"</formula>
    </cfRule>
    <cfRule type="cellIs" dxfId="2" priority="9" operator="equal">
      <formula>"LOW"</formula>
    </cfRule>
  </conditionalFormatting>
  <conditionalFormatting sqref="R6:R31">
    <cfRule type="cellIs" dxfId="1" priority="10" operator="equal">
      <formula>"Open"</formula>
    </cfRule>
    <cfRule type="cellIs" dxfId="0" priority="11" operator="equal">
      <formula>"Closed"</formula>
    </cfRule>
  </conditionalFormatting>
  <dataValidations count="7">
    <dataValidation type="whole" allowBlank="1" showInputMessage="1" promptTitle="Likelihood" prompt="Enter a value from 1 (Rare) to 5 (Almost Certain). See 'Risk Rating Criteria' tab." sqref="E6:E30 N6:N30" xr:uid="{00000000-0002-0000-0400-000000000000}">
      <formula1>1</formula1>
      <formula2>5</formula2>
    </dataValidation>
    <dataValidation type="whole" allowBlank="1" showInputMessage="1" promptTitle="Consequence" prompt="Enter a value from 1 (Insignificant) to 5 (Catastrophic). See 'Risk Rating Criteria' tab." sqref="F6:F30 O6:O30" xr:uid="{00000000-0002-0000-0400-000001000000}">
      <formula1>1</formula1>
      <formula2>5</formula2>
    </dataValidation>
    <dataValidation type="list" allowBlank="1" sqref="A6:A30" xr:uid="{00000000-0002-0000-0400-000002000000}">
      <formula1>"Mechanical Services,Refrigeration,Kitchen Exhaust,Mechanical Fire Safety,Controls / BMS,Hydraulics,Electrical (Mechanical Scope),Other"</formula1>
      <formula2>0</formula2>
    </dataValidation>
    <dataValidation type="list" allowBlank="1" sqref="M6:M30" xr:uid="{00000000-0002-0000-0400-000003000000}">
      <formula1>"Not Started,In Progress,Complete — Awaiting Verification,Verified and Closed,Escalated to PM,Escalated to Principal Contractor"</formula1>
      <formula2>0</formula2>
    </dataValidation>
    <dataValidation type="list" allowBlank="1" sqref="R6:R30" xr:uid="{00000000-0002-0000-0400-000004000000}">
      <formula1>"Open,Closed"</formula1>
      <formula2>0</formula2>
    </dataValidation>
    <dataValidation type="list" allowBlank="1" sqref="I6:I30" xr:uid="{00000000-0002-0000-0400-000005000000}">
      <formula1>"Elimination,Substitution,Engineering,Administrative,PPE,Combined"</formula1>
      <formula2>0</formula2>
    </dataValidation>
    <dataValidation type="list" allowBlank="1" sqref="J6:J30" xr:uid="{00000000-0002-0000-0400-000006000000}">
      <formula1>"HVAC Contractor,Subcontractor,Principal Contractor,Mechanical Designer,ESD / Services Engineer,Building Owner,Facility Manager,Other — see comments"</formula1>
      <formula2>0</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24"/>
  <sheetViews>
    <sheetView showGridLines="0" zoomScaleNormal="100" workbookViewId="0">
      <selection activeCell="B18" sqref="B18"/>
    </sheetView>
  </sheetViews>
  <sheetFormatPr defaultColWidth="8.5703125" defaultRowHeight="14.45"/>
  <cols>
    <col min="1" max="1" width="3" customWidth="1"/>
    <col min="2" max="2" width="28" customWidth="1"/>
    <col min="3" max="3" width="60" customWidth="1"/>
    <col min="4" max="4" width="18" customWidth="1"/>
    <col min="5" max="5" width="3" customWidth="1"/>
  </cols>
  <sheetData>
    <row r="2" spans="2:4" ht="25.5" customHeight="1">
      <c r="B2" s="49" t="s">
        <v>331</v>
      </c>
      <c r="C2" s="49"/>
      <c r="D2" s="49"/>
    </row>
    <row r="4" spans="2:4" ht="19.5" customHeight="1">
      <c r="B4" s="2" t="s">
        <v>332</v>
      </c>
      <c r="C4" s="2" t="s">
        <v>333</v>
      </c>
      <c r="D4" s="2" t="s">
        <v>334</v>
      </c>
    </row>
    <row r="5" spans="2:4" ht="31.5" customHeight="1">
      <c r="B5" s="13" t="s">
        <v>335</v>
      </c>
      <c r="C5" s="4" t="s">
        <v>336</v>
      </c>
      <c r="D5" s="14" t="s">
        <v>337</v>
      </c>
    </row>
    <row r="6" spans="2:4" ht="31.5" customHeight="1">
      <c r="B6" s="15" t="s">
        <v>338</v>
      </c>
      <c r="C6" s="5" t="s">
        <v>339</v>
      </c>
      <c r="D6" s="16" t="s">
        <v>340</v>
      </c>
    </row>
    <row r="7" spans="2:4" ht="31.5" customHeight="1">
      <c r="B7" s="13" t="s">
        <v>341</v>
      </c>
      <c r="C7" s="4" t="s">
        <v>342</v>
      </c>
      <c r="D7" s="14" t="s">
        <v>343</v>
      </c>
    </row>
    <row r="8" spans="2:4" ht="31.5" customHeight="1">
      <c r="B8" s="15" t="s">
        <v>344</v>
      </c>
      <c r="C8" s="5" t="s">
        <v>345</v>
      </c>
      <c r="D8" s="16" t="s">
        <v>346</v>
      </c>
    </row>
    <row r="9" spans="2:4" ht="31.5" customHeight="1">
      <c r="B9" s="13" t="s">
        <v>347</v>
      </c>
      <c r="C9" s="4" t="s">
        <v>348</v>
      </c>
      <c r="D9" s="14" t="s">
        <v>349</v>
      </c>
    </row>
    <row r="10" spans="2:4" ht="31.5" customHeight="1">
      <c r="B10" s="15" t="s">
        <v>350</v>
      </c>
      <c r="C10" s="5" t="s">
        <v>351</v>
      </c>
      <c r="D10" s="16" t="s">
        <v>349</v>
      </c>
    </row>
    <row r="11" spans="2:4" ht="31.5" customHeight="1">
      <c r="B11" s="13" t="s">
        <v>352</v>
      </c>
      <c r="C11" s="4" t="s">
        <v>353</v>
      </c>
      <c r="D11" s="14" t="s">
        <v>343</v>
      </c>
    </row>
    <row r="12" spans="2:4" ht="31.5" customHeight="1">
      <c r="B12" s="15" t="s">
        <v>354</v>
      </c>
      <c r="C12" s="5" t="s">
        <v>355</v>
      </c>
      <c r="D12" s="16" t="s">
        <v>343</v>
      </c>
    </row>
    <row r="13" spans="2:4" ht="31.5" customHeight="1">
      <c r="B13" s="13" t="s">
        <v>356</v>
      </c>
      <c r="C13" s="4" t="s">
        <v>357</v>
      </c>
      <c r="D13" s="14" t="s">
        <v>343</v>
      </c>
    </row>
    <row r="14" spans="2:4" ht="31.5" customHeight="1">
      <c r="B14" s="15" t="s">
        <v>358</v>
      </c>
      <c r="C14" s="5" t="s">
        <v>359</v>
      </c>
      <c r="D14" s="16" t="s">
        <v>343</v>
      </c>
    </row>
    <row r="15" spans="2:4" ht="31.5" customHeight="1">
      <c r="B15" s="13" t="s">
        <v>360</v>
      </c>
      <c r="C15" s="4" t="s">
        <v>361</v>
      </c>
      <c r="D15" s="14" t="s">
        <v>362</v>
      </c>
    </row>
    <row r="16" spans="2:4" ht="31.5" customHeight="1">
      <c r="B16" s="15" t="s">
        <v>363</v>
      </c>
      <c r="C16" s="5" t="s">
        <v>364</v>
      </c>
      <c r="D16" s="16" t="s">
        <v>365</v>
      </c>
    </row>
    <row r="17" spans="2:4" ht="31.5" customHeight="1">
      <c r="B17" s="13" t="s">
        <v>366</v>
      </c>
      <c r="C17" s="4" t="s">
        <v>367</v>
      </c>
      <c r="D17" s="14" t="s">
        <v>368</v>
      </c>
    </row>
    <row r="18" spans="2:4" ht="31.5" customHeight="1">
      <c r="B18" s="15" t="s">
        <v>369</v>
      </c>
      <c r="C18" s="5" t="s">
        <v>370</v>
      </c>
      <c r="D18" s="16" t="s">
        <v>371</v>
      </c>
    </row>
    <row r="19" spans="2:4" ht="31.5" customHeight="1">
      <c r="B19" s="13" t="s">
        <v>372</v>
      </c>
      <c r="C19" s="4" t="s">
        <v>373</v>
      </c>
      <c r="D19" s="14" t="s">
        <v>374</v>
      </c>
    </row>
    <row r="20" spans="2:4" ht="31.5" customHeight="1">
      <c r="B20" s="15" t="s">
        <v>375</v>
      </c>
      <c r="C20" s="5" t="s">
        <v>376</v>
      </c>
      <c r="D20" s="16" t="s">
        <v>374</v>
      </c>
    </row>
    <row r="21" spans="2:4" ht="31.5" customHeight="1">
      <c r="B21" s="13" t="s">
        <v>377</v>
      </c>
      <c r="C21" s="4" t="s">
        <v>378</v>
      </c>
      <c r="D21" s="14" t="s">
        <v>365</v>
      </c>
    </row>
    <row r="22" spans="2:4" ht="31.5" customHeight="1">
      <c r="B22" s="15" t="s">
        <v>379</v>
      </c>
      <c r="C22" s="5" t="s">
        <v>380</v>
      </c>
      <c r="D22" s="16" t="s">
        <v>381</v>
      </c>
    </row>
    <row r="23" spans="2:4" ht="31.5" customHeight="1">
      <c r="B23" s="13" t="s">
        <v>382</v>
      </c>
      <c r="C23" s="4" t="s">
        <v>383</v>
      </c>
      <c r="D23" s="14" t="s">
        <v>384</v>
      </c>
    </row>
    <row r="24" spans="2:4" ht="30" customHeight="1">
      <c r="B24" s="56" t="s">
        <v>385</v>
      </c>
      <c r="C24" s="56"/>
      <c r="D24" s="56"/>
    </row>
  </sheetData>
  <sheetProtection algorithmName="SHA-512" hashValue="RdhQ1AJloIZh1ZuUAHbEQiCnDevFGdODpq6MDVFw/eohQGhDEeQDoYMa1VgjRvvsJDoTtmEt/2UlqiVwR0HvvA==" saltValue="3caumd2QlAnjXJPwWH5rqA==" spinCount="100000" sheet="1" objects="1" scenarios="1"/>
  <mergeCells count="2">
    <mergeCell ref="B2:D2"/>
    <mergeCell ref="B24:D24"/>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45"/>
  <sheetViews>
    <sheetView showGridLines="0" topLeftCell="A24" zoomScaleNormal="100" workbookViewId="0"/>
  </sheetViews>
  <sheetFormatPr defaultColWidth="8.5703125" defaultRowHeight="14.45"/>
  <cols>
    <col min="1" max="1" width="3" customWidth="1"/>
    <col min="2" max="2" width="10" customWidth="1"/>
    <col min="3" max="3" width="22" customWidth="1"/>
    <col min="4" max="5" width="40" customWidth="1"/>
    <col min="6" max="6" width="22" customWidth="1"/>
    <col min="7" max="7" width="12.5703125" customWidth="1"/>
  </cols>
  <sheetData>
    <row r="2" spans="2:6" ht="27.75" customHeight="1">
      <c r="B2" s="43" t="s">
        <v>386</v>
      </c>
      <c r="C2" s="43"/>
      <c r="D2" s="43"/>
      <c r="E2" s="43"/>
      <c r="F2" s="43"/>
    </row>
    <row r="4" spans="2:6">
      <c r="B4" s="47" t="s">
        <v>387</v>
      </c>
      <c r="C4" s="47"/>
      <c r="D4" s="47"/>
      <c r="E4" s="47"/>
      <c r="F4" s="47"/>
    </row>
    <row r="5" spans="2:6">
      <c r="B5" s="2" t="s">
        <v>388</v>
      </c>
      <c r="C5" s="2" t="s">
        <v>389</v>
      </c>
      <c r="D5" s="2" t="s">
        <v>390</v>
      </c>
      <c r="E5" s="2" t="s">
        <v>391</v>
      </c>
      <c r="F5" s="2" t="s">
        <v>392</v>
      </c>
    </row>
    <row r="6" spans="2:6" ht="36" customHeight="1">
      <c r="B6" s="17">
        <v>1</v>
      </c>
      <c r="C6" s="14" t="s">
        <v>393</v>
      </c>
      <c r="D6" s="4" t="s">
        <v>394</v>
      </c>
      <c r="E6" s="4" t="s">
        <v>395</v>
      </c>
      <c r="F6" s="4" t="s">
        <v>396</v>
      </c>
    </row>
    <row r="7" spans="2:6" ht="36" customHeight="1">
      <c r="B7" s="18">
        <v>2</v>
      </c>
      <c r="C7" s="16" t="s">
        <v>397</v>
      </c>
      <c r="D7" s="5" t="s">
        <v>398</v>
      </c>
      <c r="E7" s="5" t="s">
        <v>399</v>
      </c>
      <c r="F7" s="5" t="s">
        <v>400</v>
      </c>
    </row>
    <row r="8" spans="2:6" ht="36" customHeight="1">
      <c r="B8" s="17">
        <v>3</v>
      </c>
      <c r="C8" s="14" t="s">
        <v>401</v>
      </c>
      <c r="D8" s="4" t="s">
        <v>402</v>
      </c>
      <c r="E8" s="4" t="s">
        <v>403</v>
      </c>
      <c r="F8" s="4" t="s">
        <v>404</v>
      </c>
    </row>
    <row r="9" spans="2:6" ht="36" customHeight="1">
      <c r="B9" s="18">
        <v>4</v>
      </c>
      <c r="C9" s="16" t="s">
        <v>405</v>
      </c>
      <c r="D9" s="5" t="s">
        <v>406</v>
      </c>
      <c r="E9" s="5" t="s">
        <v>407</v>
      </c>
      <c r="F9" s="5" t="s">
        <v>408</v>
      </c>
    </row>
    <row r="10" spans="2:6" ht="36" customHeight="1">
      <c r="B10" s="17">
        <v>5</v>
      </c>
      <c r="C10" s="14" t="s">
        <v>409</v>
      </c>
      <c r="D10" s="4" t="s">
        <v>410</v>
      </c>
      <c r="E10" s="4" t="s">
        <v>411</v>
      </c>
      <c r="F10" s="4" t="s">
        <v>412</v>
      </c>
    </row>
    <row r="13" spans="2:6">
      <c r="B13" s="47" t="s">
        <v>413</v>
      </c>
      <c r="C13" s="47"/>
      <c r="D13" s="47"/>
      <c r="E13" s="47"/>
      <c r="F13" s="47"/>
    </row>
    <row r="14" spans="2:6">
      <c r="B14" s="2" t="s">
        <v>388</v>
      </c>
      <c r="C14" s="2" t="s">
        <v>389</v>
      </c>
      <c r="D14" s="2" t="s">
        <v>390</v>
      </c>
      <c r="E14" s="2" t="s">
        <v>391</v>
      </c>
      <c r="F14" s="2" t="s">
        <v>414</v>
      </c>
    </row>
    <row r="15" spans="2:6" ht="36" customHeight="1">
      <c r="B15" s="17">
        <v>1</v>
      </c>
      <c r="C15" s="14" t="s">
        <v>415</v>
      </c>
      <c r="D15" s="4" t="s">
        <v>416</v>
      </c>
      <c r="E15" s="4" t="s">
        <v>417</v>
      </c>
      <c r="F15" s="4" t="s">
        <v>418</v>
      </c>
    </row>
    <row r="16" spans="2:6" ht="36" customHeight="1">
      <c r="B16" s="18">
        <v>2</v>
      </c>
      <c r="C16" s="16" t="s">
        <v>419</v>
      </c>
      <c r="D16" s="5" t="s">
        <v>420</v>
      </c>
      <c r="E16" s="5" t="s">
        <v>421</v>
      </c>
      <c r="F16" s="5" t="s">
        <v>422</v>
      </c>
    </row>
    <row r="17" spans="2:7" ht="36" customHeight="1">
      <c r="B17" s="17">
        <v>3</v>
      </c>
      <c r="C17" s="14" t="s">
        <v>423</v>
      </c>
      <c r="D17" s="4" t="s">
        <v>424</v>
      </c>
      <c r="E17" s="4" t="s">
        <v>425</v>
      </c>
      <c r="F17" s="4" t="s">
        <v>426</v>
      </c>
    </row>
    <row r="18" spans="2:7" ht="36" customHeight="1">
      <c r="B18" s="18">
        <v>4</v>
      </c>
      <c r="C18" s="16" t="s">
        <v>427</v>
      </c>
      <c r="D18" s="5" t="s">
        <v>428</v>
      </c>
      <c r="E18" s="5" t="s">
        <v>429</v>
      </c>
      <c r="F18" s="5" t="s">
        <v>430</v>
      </c>
    </row>
    <row r="19" spans="2:7" ht="36" customHeight="1">
      <c r="B19" s="17">
        <v>5</v>
      </c>
      <c r="C19" s="14" t="s">
        <v>431</v>
      </c>
      <c r="D19" s="4" t="s">
        <v>432</v>
      </c>
      <c r="E19" s="4" t="s">
        <v>433</v>
      </c>
      <c r="F19" s="4" t="s">
        <v>434</v>
      </c>
    </row>
    <row r="22" spans="2:7">
      <c r="B22" s="47" t="s">
        <v>435</v>
      </c>
      <c r="C22" s="47"/>
      <c r="D22" s="47"/>
      <c r="E22" s="47"/>
      <c r="F22" s="47"/>
    </row>
    <row r="23" spans="2:7" ht="36" customHeight="1">
      <c r="B23" s="19"/>
      <c r="C23" s="19" t="s">
        <v>436</v>
      </c>
      <c r="D23" s="19" t="s">
        <v>437</v>
      </c>
      <c r="E23" s="19" t="s">
        <v>438</v>
      </c>
      <c r="F23" s="19" t="s">
        <v>439</v>
      </c>
      <c r="G23" s="19" t="s">
        <v>440</v>
      </c>
    </row>
    <row r="24" spans="2:7" ht="36" customHeight="1">
      <c r="B24" s="19" t="s">
        <v>441</v>
      </c>
      <c r="C24" s="20" t="s">
        <v>442</v>
      </c>
      <c r="D24" s="21" t="s">
        <v>443</v>
      </c>
      <c r="E24" s="21" t="s">
        <v>443</v>
      </c>
      <c r="F24" s="22" t="s">
        <v>444</v>
      </c>
      <c r="G24" s="22" t="s">
        <v>444</v>
      </c>
    </row>
    <row r="25" spans="2:7" ht="36" customHeight="1">
      <c r="B25" s="19" t="s">
        <v>445</v>
      </c>
      <c r="C25" s="23" t="s">
        <v>446</v>
      </c>
      <c r="D25" s="20" t="s">
        <v>442</v>
      </c>
      <c r="E25" s="21" t="s">
        <v>443</v>
      </c>
      <c r="F25" s="21" t="s">
        <v>443</v>
      </c>
      <c r="G25" s="22" t="s">
        <v>444</v>
      </c>
    </row>
    <row r="26" spans="2:7" ht="36" customHeight="1">
      <c r="B26" s="19" t="s">
        <v>447</v>
      </c>
      <c r="C26" s="23" t="s">
        <v>446</v>
      </c>
      <c r="D26" s="20" t="s">
        <v>442</v>
      </c>
      <c r="E26" s="21" t="s">
        <v>443</v>
      </c>
      <c r="F26" s="21" t="s">
        <v>443</v>
      </c>
      <c r="G26" s="22" t="s">
        <v>444</v>
      </c>
    </row>
    <row r="27" spans="2:7" ht="36" customHeight="1">
      <c r="B27" s="19" t="s">
        <v>448</v>
      </c>
      <c r="C27" s="23" t="s">
        <v>446</v>
      </c>
      <c r="D27" s="23" t="s">
        <v>446</v>
      </c>
      <c r="E27" s="20" t="s">
        <v>442</v>
      </c>
      <c r="F27" s="21" t="s">
        <v>443</v>
      </c>
      <c r="G27" s="21" t="s">
        <v>443</v>
      </c>
    </row>
    <row r="28" spans="2:7" ht="36" customHeight="1">
      <c r="B28" s="19" t="s">
        <v>449</v>
      </c>
      <c r="C28" s="23" t="s">
        <v>446</v>
      </c>
      <c r="D28" s="23" t="s">
        <v>446</v>
      </c>
      <c r="E28" s="23" t="s">
        <v>446</v>
      </c>
      <c r="F28" s="20" t="s">
        <v>442</v>
      </c>
      <c r="G28" s="20" t="s">
        <v>442</v>
      </c>
    </row>
    <row r="31" spans="2:7">
      <c r="B31" s="47" t="s">
        <v>450</v>
      </c>
      <c r="C31" s="47"/>
      <c r="D31" s="47"/>
      <c r="E31" s="47"/>
      <c r="F31" s="47"/>
    </row>
    <row r="32" spans="2:7">
      <c r="B32" s="2" t="s">
        <v>388</v>
      </c>
      <c r="C32" s="2" t="s">
        <v>451</v>
      </c>
      <c r="D32" s="2" t="s">
        <v>452</v>
      </c>
      <c r="E32" s="2" t="s">
        <v>453</v>
      </c>
      <c r="F32" s="2" t="s">
        <v>454</v>
      </c>
    </row>
    <row r="33" spans="2:6" ht="48" customHeight="1">
      <c r="B33" s="22" t="s">
        <v>444</v>
      </c>
      <c r="C33" s="24" t="s">
        <v>455</v>
      </c>
      <c r="D33" s="14" t="s">
        <v>456</v>
      </c>
      <c r="E33" s="4" t="s">
        <v>457</v>
      </c>
      <c r="F33" s="4" t="s">
        <v>458</v>
      </c>
    </row>
    <row r="34" spans="2:6" ht="48" customHeight="1">
      <c r="B34" s="21" t="s">
        <v>443</v>
      </c>
      <c r="C34" s="25" t="s">
        <v>459</v>
      </c>
      <c r="D34" s="16" t="s">
        <v>460</v>
      </c>
      <c r="E34" s="5" t="s">
        <v>461</v>
      </c>
      <c r="F34" s="5" t="s">
        <v>462</v>
      </c>
    </row>
    <row r="35" spans="2:6" ht="48" customHeight="1">
      <c r="B35" s="20" t="s">
        <v>442</v>
      </c>
      <c r="C35" s="26" t="s">
        <v>463</v>
      </c>
      <c r="D35" s="14" t="s">
        <v>464</v>
      </c>
      <c r="E35" s="4" t="s">
        <v>465</v>
      </c>
      <c r="F35" s="4" t="s">
        <v>466</v>
      </c>
    </row>
    <row r="36" spans="2:6" ht="48" customHeight="1">
      <c r="B36" s="23" t="s">
        <v>446</v>
      </c>
      <c r="C36" s="27" t="s">
        <v>467</v>
      </c>
      <c r="D36" s="16" t="s">
        <v>468</v>
      </c>
      <c r="E36" s="5" t="s">
        <v>469</v>
      </c>
      <c r="F36" s="5" t="s">
        <v>470</v>
      </c>
    </row>
    <row r="39" spans="2:6">
      <c r="B39" s="47" t="s">
        <v>471</v>
      </c>
      <c r="C39" s="47"/>
      <c r="D39" s="47"/>
      <c r="E39" s="47"/>
      <c r="F39" s="47"/>
    </row>
    <row r="40" spans="2:6">
      <c r="B40" s="2" t="s">
        <v>389</v>
      </c>
      <c r="C40" s="2" t="s">
        <v>472</v>
      </c>
      <c r="D40" s="2" t="s">
        <v>390</v>
      </c>
      <c r="E40" s="2" t="s">
        <v>473</v>
      </c>
    </row>
    <row r="41" spans="2:6" ht="30" customHeight="1">
      <c r="B41" s="28" t="s">
        <v>474</v>
      </c>
      <c r="C41" s="29" t="s">
        <v>475</v>
      </c>
      <c r="D41" s="4" t="s">
        <v>476</v>
      </c>
      <c r="E41" s="4" t="s">
        <v>477</v>
      </c>
    </row>
    <row r="42" spans="2:6" ht="30" customHeight="1">
      <c r="B42" s="30" t="s">
        <v>478</v>
      </c>
      <c r="C42" s="31" t="s">
        <v>479</v>
      </c>
      <c r="D42" s="5" t="s">
        <v>480</v>
      </c>
      <c r="E42" s="5" t="s">
        <v>481</v>
      </c>
    </row>
    <row r="43" spans="2:6" ht="30" customHeight="1">
      <c r="B43" s="28" t="s">
        <v>482</v>
      </c>
      <c r="C43" s="29" t="s">
        <v>483</v>
      </c>
      <c r="D43" s="4" t="s">
        <v>484</v>
      </c>
      <c r="E43" s="4" t="s">
        <v>485</v>
      </c>
    </row>
    <row r="44" spans="2:6" ht="30" customHeight="1">
      <c r="B44" s="32" t="s">
        <v>486</v>
      </c>
      <c r="C44" s="33" t="s">
        <v>487</v>
      </c>
      <c r="D44" s="5" t="s">
        <v>488</v>
      </c>
      <c r="E44" s="5" t="s">
        <v>489</v>
      </c>
    </row>
    <row r="45" spans="2:6" ht="30" customHeight="1">
      <c r="B45" s="34" t="s">
        <v>490</v>
      </c>
      <c r="C45" s="35" t="s">
        <v>491</v>
      </c>
      <c r="D45" s="4" t="s">
        <v>492</v>
      </c>
      <c r="E45" s="4" t="s">
        <v>493</v>
      </c>
    </row>
  </sheetData>
  <sheetProtection algorithmName="SHA-512" hashValue="Zx9dJPVqtCnN3Q4p+ABwRgs/bmmgjgRUaYxNoqlzDrh5CHbEBn07ew+g7y9a8LX/6EgRkSgBC6pkAat+ePIEBg==" saltValue="UitrdHU5jMPt39cyI+/L1g==" spinCount="100000" sheet="1" objects="1" scenarios="1"/>
  <mergeCells count="6">
    <mergeCell ref="B39:F39"/>
    <mergeCell ref="B2:F2"/>
    <mergeCell ref="B4:F4"/>
    <mergeCell ref="B13:F13"/>
    <mergeCell ref="B22:F22"/>
    <mergeCell ref="B31:F31"/>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16"/>
  <sheetViews>
    <sheetView showGridLines="0" topLeftCell="A6" zoomScaleNormal="100" workbookViewId="0">
      <selection activeCell="D27" sqref="D27"/>
    </sheetView>
  </sheetViews>
  <sheetFormatPr defaultColWidth="8.5703125" defaultRowHeight="14.45"/>
  <cols>
    <col min="1" max="1" width="3" customWidth="1"/>
    <col min="2" max="2" width="20" customWidth="1"/>
    <col min="3" max="9" width="14" customWidth="1"/>
    <col min="10" max="10" width="3" customWidth="1"/>
  </cols>
  <sheetData>
    <row r="2" spans="2:9" ht="27.75" customHeight="1">
      <c r="B2" s="43" t="s">
        <v>494</v>
      </c>
      <c r="C2" s="43"/>
      <c r="D2" s="43"/>
      <c r="E2" s="43"/>
      <c r="F2" s="43"/>
      <c r="G2" s="43"/>
      <c r="H2" s="43"/>
      <c r="I2" s="43"/>
    </row>
    <row r="3" spans="2:9" ht="18" customHeight="1">
      <c r="B3" s="57" t="s">
        <v>495</v>
      </c>
      <c r="C3" s="57"/>
      <c r="D3" s="57"/>
      <c r="E3" s="57"/>
      <c r="F3" s="57"/>
      <c r="G3" s="57"/>
      <c r="H3" s="57"/>
      <c r="I3" s="57"/>
    </row>
    <row r="5" spans="2:9" ht="19.5" customHeight="1">
      <c r="B5" s="2" t="s">
        <v>496</v>
      </c>
      <c r="C5" s="2" t="s">
        <v>497</v>
      </c>
      <c r="D5" s="2" t="s">
        <v>444</v>
      </c>
      <c r="E5" s="2" t="s">
        <v>443</v>
      </c>
      <c r="F5" s="2" t="s">
        <v>442</v>
      </c>
      <c r="G5" s="2" t="s">
        <v>446</v>
      </c>
      <c r="H5" s="2" t="s">
        <v>108</v>
      </c>
      <c r="I5" s="2" t="s">
        <v>90</v>
      </c>
    </row>
    <row r="6" spans="2:9" ht="21.75" customHeight="1">
      <c r="B6" s="13" t="s">
        <v>498</v>
      </c>
      <c r="C6" s="14">
        <f>COUNTA('Construction Risks'!G6:G50)-COUNTIF('Construction Risks'!G6:G50,"")</f>
        <v>0</v>
      </c>
      <c r="D6" s="36">
        <f>COUNTIF('Construction Risks'!G6:G50,"EXTREME")</f>
        <v>0</v>
      </c>
      <c r="E6" s="37">
        <f>COUNTIF('Construction Risks'!G6:G50,"HIGH")</f>
        <v>3</v>
      </c>
      <c r="F6" s="38">
        <f>COUNTIF('Construction Risks'!G6:G50,"MEDIUM")</f>
        <v>9</v>
      </c>
      <c r="G6" s="39">
        <f>COUNTIF('Construction Risks'!G6:G50,"LOW")</f>
        <v>3</v>
      </c>
      <c r="H6" s="40">
        <f>COUNTIF('Construction Risks'!R6:R50,"Open")</f>
        <v>7</v>
      </c>
      <c r="I6" s="41">
        <f>COUNTIF('Construction Risks'!R6:R50,"Closed")</f>
        <v>8</v>
      </c>
    </row>
    <row r="7" spans="2:9" ht="21.75" customHeight="1">
      <c r="B7" s="15" t="s">
        <v>499</v>
      </c>
      <c r="C7" s="16">
        <f>COUNTA('Commissioning Risks'!G6:G50)-COUNTIF('Commissioning Risks'!G6:G50,"")</f>
        <v>-14</v>
      </c>
      <c r="D7" s="36">
        <f>COUNTIF('Commissioning Risks'!G6:G50,"EXTREME")</f>
        <v>0</v>
      </c>
      <c r="E7" s="37">
        <f>COUNTIF('Commissioning Risks'!G6:G50,"HIGH")</f>
        <v>3</v>
      </c>
      <c r="F7" s="38">
        <f>COUNTIF('Commissioning Risks'!G6:G50,"MEDIUM")</f>
        <v>5</v>
      </c>
      <c r="G7" s="39">
        <f>COUNTIF('Commissioning Risks'!G6:G50,"LOW")</f>
        <v>0</v>
      </c>
      <c r="H7" s="40">
        <f>COUNTIF('Commissioning Risks'!R6:R50,"Open")</f>
        <v>4</v>
      </c>
      <c r="I7" s="41">
        <f>COUNTIF('Commissioning Risks'!R6:R50,"Closed")</f>
        <v>4</v>
      </c>
    </row>
    <row r="8" spans="2:9" ht="21.75" customHeight="1">
      <c r="B8" s="13" t="s">
        <v>500</v>
      </c>
      <c r="C8" s="14">
        <f>COUNTA('Operational Risks'!G6:G50)-COUNTIF('Operational Risks'!G6:G50,"")</f>
        <v>-10</v>
      </c>
      <c r="D8" s="36">
        <f>COUNTIF('Operational Risks'!G6:G50,"EXTREME")</f>
        <v>0</v>
      </c>
      <c r="E8" s="37">
        <f>COUNTIF('Operational Risks'!G6:G50,"HIGH")</f>
        <v>5</v>
      </c>
      <c r="F8" s="38">
        <f>COUNTIF('Operational Risks'!G6:G50,"MEDIUM")</f>
        <v>5</v>
      </c>
      <c r="G8" s="39">
        <f>COUNTIF('Operational Risks'!G6:G50,"LOW")</f>
        <v>0</v>
      </c>
      <c r="H8" s="40">
        <f>COUNTIF('Operational Risks'!R6:R50,"Open")</f>
        <v>6</v>
      </c>
      <c r="I8" s="41">
        <f>COUNTIF('Operational Risks'!R6:R50,"Closed")</f>
        <v>4</v>
      </c>
    </row>
    <row r="9" spans="2:9" ht="21.75" customHeight="1">
      <c r="B9" s="3" t="s">
        <v>501</v>
      </c>
      <c r="C9" s="2">
        <f t="shared" ref="C9:I9" si="0">SUM(C6:C8)</f>
        <v>-24</v>
      </c>
      <c r="D9" s="2">
        <f t="shared" si="0"/>
        <v>0</v>
      </c>
      <c r="E9" s="2">
        <f t="shared" si="0"/>
        <v>11</v>
      </c>
      <c r="F9" s="2">
        <f t="shared" si="0"/>
        <v>19</v>
      </c>
      <c r="G9" s="2">
        <f t="shared" si="0"/>
        <v>3</v>
      </c>
      <c r="H9" s="2">
        <f t="shared" si="0"/>
        <v>17</v>
      </c>
      <c r="I9" s="2">
        <f t="shared" si="0"/>
        <v>16</v>
      </c>
    </row>
    <row r="11" spans="2:9" ht="19.5" customHeight="1">
      <c r="B11" s="58" t="s">
        <v>502</v>
      </c>
      <c r="C11" s="58"/>
      <c r="D11" s="58"/>
      <c r="E11" s="58"/>
      <c r="F11" s="58"/>
      <c r="G11" s="58"/>
      <c r="H11" s="58"/>
      <c r="I11" s="58"/>
    </row>
    <row r="12" spans="2:9" ht="19.5" customHeight="1">
      <c r="B12" s="59" t="s">
        <v>503</v>
      </c>
      <c r="C12" s="59"/>
      <c r="D12" s="59"/>
      <c r="E12" s="59"/>
      <c r="F12" s="59"/>
      <c r="G12" s="59"/>
      <c r="H12" s="59"/>
      <c r="I12" s="59"/>
    </row>
    <row r="13" spans="2:9" ht="19.5" customHeight="1">
      <c r="B13" s="59"/>
      <c r="C13" s="59"/>
      <c r="D13" s="59"/>
      <c r="E13" s="59"/>
      <c r="F13" s="59"/>
      <c r="G13" s="59"/>
      <c r="H13" s="59"/>
      <c r="I13" s="59"/>
    </row>
    <row r="14" spans="2:9" ht="19.5" customHeight="1">
      <c r="B14" s="59"/>
      <c r="C14" s="59"/>
      <c r="D14" s="59"/>
      <c r="E14" s="59"/>
      <c r="F14" s="59"/>
      <c r="G14" s="59"/>
      <c r="H14" s="59"/>
      <c r="I14" s="59"/>
    </row>
    <row r="15" spans="2:9" ht="19.5" customHeight="1">
      <c r="B15" s="59"/>
      <c r="C15" s="59"/>
      <c r="D15" s="59"/>
      <c r="E15" s="59"/>
      <c r="F15" s="59"/>
      <c r="G15" s="59"/>
      <c r="H15" s="59"/>
      <c r="I15" s="59"/>
    </row>
    <row r="16" spans="2:9" ht="19.5" customHeight="1">
      <c r="B16" s="59"/>
      <c r="C16" s="59"/>
      <c r="D16" s="59"/>
      <c r="E16" s="59"/>
      <c r="F16" s="59"/>
      <c r="G16" s="59"/>
      <c r="H16" s="59"/>
      <c r="I16" s="59"/>
    </row>
  </sheetData>
  <sheetProtection algorithmName="SHA-512" hashValue="zTA/1DoXW2TichVjWnoGQi/oXdsywXC+mUynCnIobI1LjqvoXU7Gbe/fKn4Nl3h2tzHp7z6V3ZtmW1o+k4lSwQ==" saltValue="dJ/2aZ/8EM1UR+uq7L1uXg==" spinCount="100000" sheet="1" objects="1" scenarios="1"/>
  <mergeCells count="4">
    <mergeCell ref="B2:I2"/>
    <mergeCell ref="B3:I3"/>
    <mergeCell ref="B11:I11"/>
    <mergeCell ref="B12:I16"/>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1e56e3-557e-4068-8df3-2a91843c6ca3" xsi:nil="true"/>
    <lcf76f155ced4ddcb4097134ff3c332f xmlns="dd987f67-5624-4d5a-ac19-98133f8a46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974BC1EBC92841A34A9C7FEF3CB9D1" ma:contentTypeVersion="11" ma:contentTypeDescription="Create a new document." ma:contentTypeScope="" ma:versionID="b597b6608f249cf5b7e93d73a762b898">
  <xsd:schema xmlns:xsd="http://www.w3.org/2001/XMLSchema" xmlns:xs="http://www.w3.org/2001/XMLSchema" xmlns:p="http://schemas.microsoft.com/office/2006/metadata/properties" xmlns:ns2="dd987f67-5624-4d5a-ac19-98133f8a4618" xmlns:ns3="ff1e56e3-557e-4068-8df3-2a91843c6ca3" targetNamespace="http://schemas.microsoft.com/office/2006/metadata/properties" ma:root="true" ma:fieldsID="34fea365dd1f9ebb340eb78d13e076f8" ns2:_="" ns3:_="">
    <xsd:import namespace="dd987f67-5624-4d5a-ac19-98133f8a4618"/>
    <xsd:import namespace="ff1e56e3-557e-4068-8df3-2a91843c6c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87f67-5624-4d5a-ac19-98133f8a4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1a016-d1de-45fd-8457-ee46b3c99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1e56e3-557e-4068-8df3-2a91843c6c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0d003e-03d9-421f-ae85-20bf5feedd9f}" ma:internalName="TaxCatchAll" ma:showField="CatchAllData" ma:web="ff1e56e3-557e-4068-8df3-2a91843c6c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A03DB-3DBE-4E60-9A5B-593DC44F5A57}"/>
</file>

<file path=customXml/itemProps2.xml><?xml version="1.0" encoding="utf-8"?>
<ds:datastoreItem xmlns:ds="http://schemas.openxmlformats.org/officeDocument/2006/customXml" ds:itemID="{6D4D9ED1-CA74-4909-B0DA-CA7D6852AC92}"/>
</file>

<file path=customXml/itemProps3.xml><?xml version="1.0" encoding="utf-8"?>
<ds:datastoreItem xmlns:ds="http://schemas.openxmlformats.org/officeDocument/2006/customXml" ds:itemID="{7F11C8CD-5CA8-4829-B66E-653B36B86C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0</cp:revision>
  <dcterms:created xsi:type="dcterms:W3CDTF">2026-05-19T03:16:47Z</dcterms:created>
  <dcterms:modified xsi:type="dcterms:W3CDTF">2026-06-23T04:39:34Z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0x01010057974BC1EBC92841A34A9C7FEF3CB9D1</vt:lpwstr>
  </property>
  <property fmtid="{D5CDD505-2E9C-101B-9397-08002B2CF9AE}" pid="3" name="MediaServiceImageTags">
    <vt:lpwstr/>
  </property>
</Properties>
</file>